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 tabRatio="926"/>
  </bookViews>
  <sheets>
    <sheet name="SERFIN 8974" sheetId="1" r:id="rId1"/>
    <sheet name="BANORTE 0846" sheetId="4" r:id="rId2"/>
    <sheet name="BANORTE 1044" sheetId="5" r:id="rId3"/>
    <sheet name="BANORTE 1537" sheetId="6" r:id="rId4"/>
    <sheet name="BANORTE 8931" sheetId="7" r:id="rId5"/>
    <sheet name="BANORTE 9995" sheetId="8" r:id="rId6"/>
    <sheet name="BANREGIO 3810010" sheetId="22" r:id="rId7"/>
    <sheet name="BANREGIO 7280011" sheetId="10" r:id="rId8"/>
    <sheet name="SERFIN 1607" sheetId="11" r:id="rId9"/>
    <sheet name="BNMX 8887(CAN)" sheetId="12" r:id="rId10"/>
    <sheet name="BANORTE 2583" sheetId="13" r:id="rId11"/>
    <sheet name="BANORTE 2501" sheetId="14" r:id="rId12"/>
    <sheet name="MONEX 580(CAN)" sheetId="15" r:id="rId13"/>
    <sheet name="BANORTE 5044(CAN)" sheetId="16" r:id="rId14"/>
    <sheet name="HSBC 321(CAN)" sheetId="17" r:id="rId15"/>
    <sheet name="BANREGIO 0015" sheetId="18" r:id="rId16"/>
    <sheet name="BANREGIO 023(CAN)" sheetId="19" r:id="rId17"/>
    <sheet name="BANORTE 9524" sheetId="20" r:id="rId18"/>
    <sheet name="BANORTE 5944(CAN)" sheetId="21" r:id="rId19"/>
  </sheets>
  <definedNames>
    <definedName name="_xlnm.Print_Area" localSheetId="6">'BANREGIO 3810010'!$A$1:$L$61</definedName>
  </definedNames>
  <calcPr calcId="125725"/>
</workbook>
</file>

<file path=xl/calcChain.xml><?xml version="1.0" encoding="utf-8"?>
<calcChain xmlns="http://schemas.openxmlformats.org/spreadsheetml/2006/main">
  <c r="L40" i="11"/>
  <c r="L45" i="4"/>
  <c r="B23" i="22"/>
  <c r="A4"/>
  <c r="A3"/>
  <c r="J40" i="5"/>
  <c r="F44" i="4" l="1"/>
  <c r="J47" i="22"/>
  <c r="H47"/>
  <c r="F47"/>
  <c r="D47"/>
  <c r="B47"/>
  <c r="D30"/>
  <c r="B30"/>
  <c r="L25" s="1"/>
  <c r="H23"/>
  <c r="F23"/>
  <c r="D23"/>
  <c r="I14"/>
  <c r="F14"/>
  <c r="C14"/>
  <c r="H40" i="5"/>
  <c r="F40"/>
  <c r="D40"/>
  <c r="L23" i="1"/>
  <c r="L24" i="11"/>
  <c r="D23" i="4"/>
  <c r="L16" i="22" l="1"/>
  <c r="L31"/>
  <c r="L8"/>
  <c r="L50" l="1"/>
  <c r="B25" i="18"/>
  <c r="L21" s="1"/>
  <c r="I16" i="5"/>
  <c r="D31"/>
  <c r="B31"/>
  <c r="D31" i="4"/>
  <c r="F31"/>
  <c r="B31"/>
  <c r="H40" i="10"/>
  <c r="L26" i="4" l="1"/>
  <c r="L27" i="5"/>
  <c r="F13" i="4"/>
  <c r="C12" i="12"/>
  <c r="J39" i="11" l="1"/>
  <c r="H39"/>
  <c r="F39"/>
  <c r="D39"/>
  <c r="F34" i="1" l="1"/>
  <c r="H20"/>
  <c r="B40" i="5"/>
  <c r="L33" s="1"/>
  <c r="B23" i="4"/>
  <c r="C13" l="1"/>
  <c r="L8" s="1"/>
  <c r="F24" i="5" l="1"/>
  <c r="D24"/>
  <c r="C13" i="1"/>
  <c r="L8" s="1"/>
  <c r="H44" i="4" l="1"/>
  <c r="B40" i="10" l="1"/>
  <c r="F40" l="1"/>
  <c r="D40"/>
  <c r="L25" l="1"/>
  <c r="C13" l="1"/>
  <c r="B18"/>
  <c r="C16" i="5"/>
  <c r="A4" i="21" l="1"/>
  <c r="A4" i="20"/>
  <c r="A4" i="19"/>
  <c r="A4" i="18"/>
  <c r="A4" i="17"/>
  <c r="A4" i="16"/>
  <c r="A4" i="15"/>
  <c r="A4" i="14"/>
  <c r="A4" i="13"/>
  <c r="A4" i="12"/>
  <c r="A4" i="11"/>
  <c r="A4" i="10"/>
  <c r="A4" i="8"/>
  <c r="A4" i="7"/>
  <c r="A4" i="6"/>
  <c r="A4" i="5"/>
  <c r="A4" i="4"/>
  <c r="F16" i="5" l="1"/>
  <c r="L8" s="1"/>
  <c r="H30" i="21"/>
  <c r="F30"/>
  <c r="D30"/>
  <c r="B30"/>
  <c r="L25" s="1"/>
  <c r="L20"/>
  <c r="F17"/>
  <c r="D17"/>
  <c r="B17"/>
  <c r="L13" s="1"/>
  <c r="C12"/>
  <c r="L8" s="1"/>
  <c r="A3"/>
  <c r="J22" i="11"/>
  <c r="H22"/>
  <c r="F22"/>
  <c r="D22"/>
  <c r="B22"/>
  <c r="L33" i="21" l="1"/>
  <c r="F20" i="1" l="1"/>
  <c r="B34"/>
  <c r="B24" i="5"/>
  <c r="L13" i="11" l="1"/>
  <c r="F23" i="4" l="1"/>
  <c r="D20" i="1"/>
  <c r="H23" i="4" l="1"/>
  <c r="H30" i="20" l="1"/>
  <c r="F30"/>
  <c r="D30"/>
  <c r="B30"/>
  <c r="L20"/>
  <c r="F17"/>
  <c r="D17"/>
  <c r="B17"/>
  <c r="C12"/>
  <c r="L8" s="1"/>
  <c r="A3"/>
  <c r="L13" l="1"/>
  <c r="L33" s="1"/>
  <c r="L25"/>
  <c r="B39" i="11" l="1"/>
  <c r="L29" s="1"/>
  <c r="H30" i="19" l="1"/>
  <c r="F30"/>
  <c r="D30"/>
  <c r="B30"/>
  <c r="L20"/>
  <c r="F17"/>
  <c r="D17"/>
  <c r="B17"/>
  <c r="C12"/>
  <c r="L8" s="1"/>
  <c r="A3"/>
  <c r="H32" i="18"/>
  <c r="F32"/>
  <c r="D32"/>
  <c r="B32"/>
  <c r="F18"/>
  <c r="D18"/>
  <c r="B18"/>
  <c r="C12"/>
  <c r="L8" s="1"/>
  <c r="A3"/>
  <c r="H31" i="17"/>
  <c r="F31"/>
  <c r="D31"/>
  <c r="B31"/>
  <c r="L20"/>
  <c r="F17"/>
  <c r="D17"/>
  <c r="B17"/>
  <c r="C12"/>
  <c r="L8" s="1"/>
  <c r="A3"/>
  <c r="H31" i="16"/>
  <c r="F31"/>
  <c r="D31"/>
  <c r="B31"/>
  <c r="L20"/>
  <c r="F17"/>
  <c r="D17"/>
  <c r="B17"/>
  <c r="C12"/>
  <c r="L8" s="1"/>
  <c r="A3"/>
  <c r="H31" i="15"/>
  <c r="F31"/>
  <c r="D31"/>
  <c r="B31"/>
  <c r="L21"/>
  <c r="F18"/>
  <c r="D18"/>
  <c r="B18"/>
  <c r="C12"/>
  <c r="L8" s="1"/>
  <c r="A3"/>
  <c r="H38" i="14"/>
  <c r="F38"/>
  <c r="D38"/>
  <c r="B38"/>
  <c r="L23"/>
  <c r="F20"/>
  <c r="D20"/>
  <c r="B20"/>
  <c r="C12"/>
  <c r="L8" s="1"/>
  <c r="A3"/>
  <c r="H38" i="13"/>
  <c r="F38"/>
  <c r="D38"/>
  <c r="B38"/>
  <c r="L23"/>
  <c r="F20"/>
  <c r="D20"/>
  <c r="B20"/>
  <c r="C12"/>
  <c r="L8" s="1"/>
  <c r="A3"/>
  <c r="H38" i="12"/>
  <c r="F38"/>
  <c r="D38"/>
  <c r="B38"/>
  <c r="L23"/>
  <c r="F20"/>
  <c r="D20"/>
  <c r="B20"/>
  <c r="L8"/>
  <c r="A3"/>
  <c r="C12" i="11"/>
  <c r="L8" s="1"/>
  <c r="A3"/>
  <c r="F18" i="10"/>
  <c r="D18"/>
  <c r="L8"/>
  <c r="A3"/>
  <c r="D33" i="8"/>
  <c r="B33"/>
  <c r="F18"/>
  <c r="D18"/>
  <c r="B18"/>
  <c r="A3"/>
  <c r="D33" i="7"/>
  <c r="B33"/>
  <c r="F18"/>
  <c r="D18"/>
  <c r="B18"/>
  <c r="A3"/>
  <c r="D33" i="6"/>
  <c r="B33"/>
  <c r="F18"/>
  <c r="D18"/>
  <c r="B18"/>
  <c r="A3"/>
  <c r="A3" i="5"/>
  <c r="A3" i="4"/>
  <c r="D44"/>
  <c r="B44"/>
  <c r="D34" i="1"/>
  <c r="L27" s="1"/>
  <c r="B20"/>
  <c r="L15" s="1"/>
  <c r="L32" i="4" l="1"/>
  <c r="L14"/>
  <c r="L13" i="14"/>
  <c r="L41" s="1"/>
  <c r="L28"/>
  <c r="L13" i="13"/>
  <c r="L41" s="1"/>
  <c r="L28"/>
  <c r="L25" i="6"/>
  <c r="L13" i="19"/>
  <c r="L25"/>
  <c r="L13" i="18"/>
  <c r="L26"/>
  <c r="L13" i="17"/>
  <c r="L34" s="1"/>
  <c r="L25"/>
  <c r="L13" i="16"/>
  <c r="L34" s="1"/>
  <c r="L25"/>
  <c r="L13" i="15"/>
  <c r="L34" s="1"/>
  <c r="L26"/>
  <c r="L13" i="12"/>
  <c r="L28"/>
  <c r="L12" i="8"/>
  <c r="L25"/>
  <c r="L12" i="7"/>
  <c r="L25"/>
  <c r="L12" i="6"/>
  <c r="L33" i="19"/>
  <c r="L14" i="10"/>
  <c r="L43" s="1"/>
  <c r="L18" i="5"/>
  <c r="L37" i="1"/>
  <c r="L36" i="6" l="1"/>
  <c r="L36" i="8"/>
  <c r="L35" i="18"/>
  <c r="L46" i="4"/>
  <c r="L41" i="12"/>
  <c r="L36" i="7"/>
  <c r="L42" i="11"/>
  <c r="L43" i="5"/>
</calcChain>
</file>

<file path=xl/sharedStrings.xml><?xml version="1.0" encoding="utf-8"?>
<sst xmlns="http://schemas.openxmlformats.org/spreadsheetml/2006/main" count="531" uniqueCount="32">
  <si>
    <t>CONCILIACION BANCARIA</t>
  </si>
  <si>
    <t>Cuenta No 92000058974 SANTANDER SERFIN</t>
  </si>
  <si>
    <t>SALDO EN LIBROS:</t>
  </si>
  <si>
    <t>(+)  CHEQUES EXPEDIDOS NO COBRADOS EN EL BANCO</t>
  </si>
  <si>
    <t>(+)  DEPÓSITOS BANCARIOS NO CONTABILIZADOS POR LA ENTIDAD PÚBLICA</t>
  </si>
  <si>
    <t>(-)  CARGOS BANCARIOS NO CONTABILIZADOS POR LA ENTIDAD PÚBLICA</t>
  </si>
  <si>
    <t>(-)  DEPÓSITOS NO CORRESPONDIDOS POR EL BANCO</t>
  </si>
  <si>
    <t>SALDO EN BANCOS:</t>
  </si>
  <si>
    <t>FECHA</t>
  </si>
  <si>
    <t>IMPORTE</t>
  </si>
  <si>
    <t>Cuenta No 0031030846  BANORTE</t>
  </si>
  <si>
    <t>Cuenta No0031031044  BANORTE</t>
  </si>
  <si>
    <t>Cuenta No 0801811537  BANORTE</t>
  </si>
  <si>
    <t>Cuenta No 00846478931  BANORTE</t>
  </si>
  <si>
    <t>Cuenta No 00844089995 BANORTE</t>
  </si>
  <si>
    <t>Cuenta No 70003810010  BANREGIO</t>
  </si>
  <si>
    <t>NUMERO</t>
  </si>
  <si>
    <t>Cuenta No 071007280011  BANREGIO</t>
  </si>
  <si>
    <t xml:space="preserve">CUENTA No  65501471607 SANTANDER SERFIN </t>
  </si>
  <si>
    <t>Cuenta No 419728887 BANAMEX</t>
  </si>
  <si>
    <t>Cuenta No 0822952583 BANORTE</t>
  </si>
  <si>
    <t>Cuenta No 0822952501 BANORTE</t>
  </si>
  <si>
    <t>Cuenta No 20868580 MONEX</t>
  </si>
  <si>
    <t>Cuenta No 0818265044 BANORTE</t>
  </si>
  <si>
    <t>Cuenta No 4025167321 H.S.B.C.</t>
  </si>
  <si>
    <t>Cuenta No 071012910015 BANREGIO</t>
  </si>
  <si>
    <t>Cuenta No 071012910023 BANREGIO</t>
  </si>
  <si>
    <t>BAJO PROTESTA DE DECIR VERDAD DECLARAMOS QUE LOS ESTADOS FINANCIEROS Y SUS NOTAS, SON RAZONABLEMENTE CORRECTOS Y SON RESPONSABILIDAD DEL EMISOR</t>
  </si>
  <si>
    <t>CHEQUE No</t>
  </si>
  <si>
    <t>Cuenta No 0899469524 BANORTE</t>
  </si>
  <si>
    <t>Cuenta No 0229765944 BANORTE</t>
  </si>
  <si>
    <t>AL 30 DE JUNIO DE 2017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</si>
</sst>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Calibri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Tahoma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4" fontId="6" fillId="0" borderId="0" xfId="3" applyNumberFormat="1" applyFont="1" applyBorder="1"/>
    <xf numFmtId="44" fontId="6" fillId="0" borderId="0" xfId="2" applyFont="1" applyBorder="1"/>
    <xf numFmtId="43" fontId="6" fillId="0" borderId="0" xfId="1" applyFont="1" applyBorder="1"/>
    <xf numFmtId="14" fontId="6" fillId="0" borderId="0" xfId="3" applyNumberFormat="1" applyFont="1" applyBorder="1" applyAlignment="1">
      <alignment horizontal="center"/>
    </xf>
    <xf numFmtId="14" fontId="6" fillId="0" borderId="0" xfId="3" quotePrefix="1" applyNumberFormat="1" applyFont="1" applyBorder="1" applyAlignment="1">
      <alignment horizontal="center"/>
    </xf>
    <xf numFmtId="44" fontId="6" fillId="0" borderId="0" xfId="2" applyFont="1" applyBorder="1" applyAlignment="1">
      <alignment horizontal="center"/>
    </xf>
    <xf numFmtId="0" fontId="6" fillId="0" borderId="0" xfId="3" applyFont="1" applyBorder="1"/>
    <xf numFmtId="44" fontId="6" fillId="0" borderId="0" xfId="3" applyNumberFormat="1" applyFont="1" applyBorder="1"/>
    <xf numFmtId="43" fontId="6" fillId="0" borderId="0" xfId="1" applyFont="1" applyBorder="1" applyAlignment="1">
      <alignment horizontal="center"/>
    </xf>
    <xf numFmtId="44" fontId="7" fillId="0" borderId="0" xfId="2" applyFont="1" applyBorder="1" applyAlignment="1">
      <alignment horizontal="center"/>
    </xf>
    <xf numFmtId="0" fontId="8" fillId="0" borderId="0" xfId="0" applyFont="1"/>
    <xf numFmtId="43" fontId="3" fillId="0" borderId="0" xfId="1" applyFont="1"/>
    <xf numFmtId="44" fontId="4" fillId="0" borderId="0" xfId="0" applyNumberFormat="1" applyFont="1"/>
    <xf numFmtId="43" fontId="4" fillId="0" borderId="0" xfId="0" applyNumberFormat="1" applyFont="1"/>
    <xf numFmtId="14" fontId="5" fillId="0" borderId="0" xfId="3" applyNumberFormat="1" applyFont="1" applyBorder="1" applyAlignment="1">
      <alignment horizontal="center"/>
    </xf>
    <xf numFmtId="14" fontId="6" fillId="0" borderId="0" xfId="2" applyNumberFormat="1" applyFont="1" applyBorder="1" applyAlignment="1">
      <alignment horizontal="center"/>
    </xf>
    <xf numFmtId="44" fontId="7" fillId="0" borderId="0" xfId="2" applyFont="1" applyBorder="1"/>
    <xf numFmtId="44" fontId="6" fillId="0" borderId="0" xfId="2" applyFont="1" applyAlignment="1">
      <alignment horizontal="center"/>
    </xf>
    <xf numFmtId="0" fontId="6" fillId="0" borderId="0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43" fontId="4" fillId="0" borderId="0" xfId="1" applyFont="1"/>
    <xf numFmtId="43" fontId="5" fillId="0" borderId="0" xfId="1" applyFont="1" applyBorder="1"/>
    <xf numFmtId="43" fontId="5" fillId="0" borderId="0" xfId="1" applyFont="1" applyBorder="1" applyAlignment="1">
      <alignment horizontal="right"/>
    </xf>
    <xf numFmtId="44" fontId="6" fillId="0" borderId="0" xfId="2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/>
    <xf numFmtId="14" fontId="6" fillId="0" borderId="0" xfId="3" applyNumberFormat="1" applyFont="1" applyAlignment="1">
      <alignment horizontal="center"/>
    </xf>
    <xf numFmtId="14" fontId="6" fillId="0" borderId="0" xfId="3" applyNumberFormat="1" applyFont="1" applyFill="1" applyBorder="1"/>
    <xf numFmtId="14" fontId="6" fillId="0" borderId="0" xfId="3" applyNumberFormat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0" xfId="2" applyNumberFormat="1" applyFont="1" applyBorder="1" applyAlignment="1">
      <alignment horizontal="center"/>
    </xf>
    <xf numFmtId="43" fontId="6" fillId="0" borderId="0" xfId="1" applyFont="1" applyFill="1"/>
    <xf numFmtId="14" fontId="3" fillId="0" borderId="0" xfId="0" applyNumberFormat="1" applyFont="1"/>
    <xf numFmtId="43" fontId="3" fillId="0" borderId="0" xfId="0" applyNumberFormat="1" applyFont="1"/>
    <xf numFmtId="14" fontId="3" fillId="0" borderId="0" xfId="0" applyNumberFormat="1" applyFont="1" applyFill="1"/>
    <xf numFmtId="0" fontId="3" fillId="0" borderId="0" xfId="0" applyFont="1" applyFill="1" applyAlignment="1">
      <alignment horizontal="center"/>
    </xf>
    <xf numFmtId="43" fontId="3" fillId="0" borderId="0" xfId="1" applyFont="1" applyFill="1"/>
    <xf numFmtId="14" fontId="3" fillId="0" borderId="0" xfId="0" applyNumberFormat="1" applyFont="1" applyAlignment="1">
      <alignment horizontal="center"/>
    </xf>
    <xf numFmtId="43" fontId="6" fillId="0" borderId="0" xfId="1" applyFont="1" applyBorder="1" applyAlignment="1">
      <alignment horizontal="right"/>
    </xf>
    <xf numFmtId="14" fontId="6" fillId="0" borderId="0" xfId="3" quotePrefix="1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right"/>
    </xf>
    <xf numFmtId="44" fontId="7" fillId="0" borderId="0" xfId="3" applyNumberFormat="1" applyFont="1" applyBorder="1"/>
    <xf numFmtId="44" fontId="7" fillId="0" borderId="0" xfId="2" applyFont="1" applyAlignment="1">
      <alignment horizontal="center"/>
    </xf>
    <xf numFmtId="43" fontId="3" fillId="0" borderId="0" xfId="2" applyNumberFormat="1" applyFont="1" applyAlignment="1">
      <alignment horizontal="center"/>
    </xf>
    <xf numFmtId="43" fontId="6" fillId="0" borderId="0" xfId="2" applyNumberFormat="1" applyFont="1" applyBorder="1"/>
    <xf numFmtId="43" fontId="3" fillId="0" borderId="0" xfId="2" applyNumberFormat="1" applyFont="1"/>
    <xf numFmtId="43" fontId="6" fillId="0" borderId="0" xfId="2" applyNumberFormat="1" applyFont="1" applyFill="1" applyBorder="1"/>
    <xf numFmtId="14" fontId="3" fillId="0" borderId="0" xfId="0" applyNumberFormat="1" applyFont="1" applyFill="1" applyAlignment="1">
      <alignment horizontal="center"/>
    </xf>
    <xf numFmtId="43" fontId="6" fillId="0" borderId="0" xfId="1" applyFont="1" applyAlignment="1">
      <alignment horizontal="center"/>
    </xf>
    <xf numFmtId="43" fontId="7" fillId="0" borderId="0" xfId="1" applyFont="1" applyBorder="1"/>
    <xf numFmtId="44" fontId="7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44" fontId="6" fillId="0" borderId="0" xfId="2" applyFont="1" applyFill="1" applyBorder="1" applyAlignment="1">
      <alignment horizontal="center"/>
    </xf>
    <xf numFmtId="43" fontId="3" fillId="0" borderId="0" xfId="0" applyNumberFormat="1" applyFont="1" applyFill="1"/>
    <xf numFmtId="43" fontId="6" fillId="0" borderId="0" xfId="1" applyFont="1" applyFill="1" applyAlignment="1">
      <alignment horizontal="center"/>
    </xf>
    <xf numFmtId="0" fontId="3" fillId="0" borderId="0" xfId="0" applyFont="1" applyFill="1"/>
    <xf numFmtId="44" fontId="7" fillId="0" borderId="0" xfId="2" applyFont="1" applyFill="1" applyBorder="1"/>
    <xf numFmtId="0" fontId="9" fillId="0" borderId="0" xfId="0" applyFont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9525</xdr:rowOff>
    </xdr:from>
    <xdr:to>
      <xdr:col>3</xdr:col>
      <xdr:colOff>266701</xdr:colOff>
      <xdr:row>58</xdr:row>
      <xdr:rowOff>9525</xdr:rowOff>
    </xdr:to>
    <xdr:sp macro="" textlink="">
      <xdr:nvSpPr>
        <xdr:cNvPr id="11" name="10 CuadroTexto"/>
        <xdr:cNvSpPr txBox="1">
          <a:spLocks noChangeArrowheads="1"/>
        </xdr:cNvSpPr>
      </xdr:nvSpPr>
      <xdr:spPr bwMode="auto">
        <a:xfrm>
          <a:off x="0" y="74009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638175</xdr:colOff>
      <xdr:row>53</xdr:row>
      <xdr:rowOff>114300</xdr:rowOff>
    </xdr:from>
    <xdr:ext cx="3047999" cy="587597"/>
    <xdr:sp macro="" textlink="">
      <xdr:nvSpPr>
        <xdr:cNvPr id="12" name="11 CuadroTexto"/>
        <xdr:cNvSpPr txBox="1"/>
      </xdr:nvSpPr>
      <xdr:spPr>
        <a:xfrm>
          <a:off x="2924175" y="73723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485775</xdr:colOff>
      <xdr:row>53</xdr:row>
      <xdr:rowOff>104775</xdr:rowOff>
    </xdr:from>
    <xdr:ext cx="2423741" cy="463781"/>
    <xdr:sp macro="" textlink="">
      <xdr:nvSpPr>
        <xdr:cNvPr id="13" name="12 CuadroTexto"/>
        <xdr:cNvSpPr txBox="1"/>
      </xdr:nvSpPr>
      <xdr:spPr>
        <a:xfrm>
          <a:off x="6581775" y="73628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10</xdr:col>
      <xdr:colOff>9574</xdr:colOff>
      <xdr:row>1</xdr:row>
      <xdr:rowOff>0</xdr:rowOff>
    </xdr:from>
    <xdr:to>
      <xdr:col>11</xdr:col>
      <xdr:colOff>601219</xdr:colOff>
      <xdr:row>3</xdr:row>
      <xdr:rowOff>70050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9574" y="180975"/>
          <a:ext cx="1353645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247650</xdr:colOff>
      <xdr:row>1</xdr:row>
      <xdr:rowOff>0</xdr:rowOff>
    </xdr:from>
    <xdr:to>
      <xdr:col>2</xdr:col>
      <xdr:colOff>637647</xdr:colOff>
      <xdr:row>3</xdr:row>
      <xdr:rowOff>34050</xdr:rowOff>
    </xdr:to>
    <xdr:pic>
      <xdr:nvPicPr>
        <xdr:cNvPr id="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56</xdr:row>
      <xdr:rowOff>0</xdr:rowOff>
    </xdr:from>
    <xdr:to>
      <xdr:col>3</xdr:col>
      <xdr:colOff>428626</xdr:colOff>
      <xdr:row>60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152400" y="77247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28575</xdr:colOff>
      <xdr:row>55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76575" y="769620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638175</xdr:colOff>
      <xdr:row>55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734175" y="768667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800149</xdr:colOff>
      <xdr:row>1</xdr:row>
      <xdr:rowOff>0</xdr:rowOff>
    </xdr:from>
    <xdr:to>
      <xdr:col>11</xdr:col>
      <xdr:colOff>610744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8149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257175</xdr:colOff>
      <xdr:row>1</xdr:row>
      <xdr:rowOff>0</xdr:rowOff>
    </xdr:from>
    <xdr:to>
      <xdr:col>2</xdr:col>
      <xdr:colOff>656697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53</xdr:row>
      <xdr:rowOff>0</xdr:rowOff>
    </xdr:from>
    <xdr:to>
      <xdr:col>3</xdr:col>
      <xdr:colOff>371476</xdr:colOff>
      <xdr:row>57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95250" y="73247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733425</xdr:colOff>
      <xdr:row>52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19425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581025</xdr:colOff>
      <xdr:row>52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77025" y="72866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10</xdr:col>
      <xdr:colOff>49</xdr:colOff>
      <xdr:row>1</xdr:row>
      <xdr:rowOff>0</xdr:rowOff>
    </xdr:from>
    <xdr:to>
      <xdr:col>11</xdr:col>
      <xdr:colOff>639319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8672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285750</xdr:colOff>
      <xdr:row>1</xdr:row>
      <xdr:rowOff>0</xdr:rowOff>
    </xdr:from>
    <xdr:to>
      <xdr:col>2</xdr:col>
      <xdr:colOff>685272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54</xdr:row>
      <xdr:rowOff>9525</xdr:rowOff>
    </xdr:from>
    <xdr:to>
      <xdr:col>3</xdr:col>
      <xdr:colOff>390526</xdr:colOff>
      <xdr:row>58</xdr:row>
      <xdr:rowOff>9525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114300" y="746760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752475</xdr:colOff>
      <xdr:row>53</xdr:row>
      <xdr:rowOff>114300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38475" y="74390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600075</xdr:colOff>
      <xdr:row>53</xdr:row>
      <xdr:rowOff>104775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96075" y="742950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790624</xdr:colOff>
      <xdr:row>1</xdr:row>
      <xdr:rowOff>0</xdr:rowOff>
    </xdr:from>
    <xdr:to>
      <xdr:col>11</xdr:col>
      <xdr:colOff>601219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862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247650</xdr:colOff>
      <xdr:row>1</xdr:row>
      <xdr:rowOff>0</xdr:rowOff>
    </xdr:from>
    <xdr:to>
      <xdr:col>2</xdr:col>
      <xdr:colOff>647172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42</xdr:row>
      <xdr:rowOff>0</xdr:rowOff>
    </xdr:from>
    <xdr:to>
      <xdr:col>3</xdr:col>
      <xdr:colOff>285751</xdr:colOff>
      <xdr:row>46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9525" y="58102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647700</xdr:colOff>
      <xdr:row>41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33700" y="578167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495300</xdr:colOff>
      <xdr:row>41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591300" y="57721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819199</xdr:colOff>
      <xdr:row>1</xdr:row>
      <xdr:rowOff>0</xdr:rowOff>
    </xdr:from>
    <xdr:to>
      <xdr:col>11</xdr:col>
      <xdr:colOff>629794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77199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276225</xdr:colOff>
      <xdr:row>1</xdr:row>
      <xdr:rowOff>0</xdr:rowOff>
    </xdr:from>
    <xdr:to>
      <xdr:col>2</xdr:col>
      <xdr:colOff>675747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43</xdr:row>
      <xdr:rowOff>19050</xdr:rowOff>
    </xdr:from>
    <xdr:to>
      <xdr:col>3</xdr:col>
      <xdr:colOff>285751</xdr:colOff>
      <xdr:row>47</xdr:row>
      <xdr:rowOff>19050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9525" y="59721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647700</xdr:colOff>
      <xdr:row>42</xdr:row>
      <xdr:rowOff>123825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33700" y="594360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495300</xdr:colOff>
      <xdr:row>42</xdr:row>
      <xdr:rowOff>114300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591300" y="593407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809674</xdr:colOff>
      <xdr:row>1</xdr:row>
      <xdr:rowOff>0</xdr:rowOff>
    </xdr:from>
    <xdr:to>
      <xdr:col>11</xdr:col>
      <xdr:colOff>620269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6767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1</xdr:row>
      <xdr:rowOff>0</xdr:rowOff>
    </xdr:from>
    <xdr:to>
      <xdr:col>2</xdr:col>
      <xdr:colOff>666222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3</xdr:col>
      <xdr:colOff>276226</xdr:colOff>
      <xdr:row>47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0" y="59531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638175</xdr:colOff>
      <xdr:row>42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24175" y="59245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485775</xdr:colOff>
      <xdr:row>42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581775" y="59150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790624</xdr:colOff>
      <xdr:row>1</xdr:row>
      <xdr:rowOff>0</xdr:rowOff>
    </xdr:from>
    <xdr:to>
      <xdr:col>11</xdr:col>
      <xdr:colOff>601219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862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247650</xdr:colOff>
      <xdr:row>1</xdr:row>
      <xdr:rowOff>0</xdr:rowOff>
    </xdr:from>
    <xdr:to>
      <xdr:col>2</xdr:col>
      <xdr:colOff>647172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52</xdr:row>
      <xdr:rowOff>0</xdr:rowOff>
    </xdr:from>
    <xdr:to>
      <xdr:col>3</xdr:col>
      <xdr:colOff>333376</xdr:colOff>
      <xdr:row>56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57150" y="71532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695325</xdr:colOff>
      <xdr:row>51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81325" y="712470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542925</xdr:colOff>
      <xdr:row>51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38925" y="711517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10</xdr:col>
      <xdr:colOff>28624</xdr:colOff>
      <xdr:row>1</xdr:row>
      <xdr:rowOff>0</xdr:rowOff>
    </xdr:from>
    <xdr:to>
      <xdr:col>11</xdr:col>
      <xdr:colOff>667894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99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314325</xdr:colOff>
      <xdr:row>1</xdr:row>
      <xdr:rowOff>0</xdr:rowOff>
    </xdr:from>
    <xdr:to>
      <xdr:col>2</xdr:col>
      <xdr:colOff>713847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9525</xdr:rowOff>
    </xdr:from>
    <xdr:to>
      <xdr:col>3</xdr:col>
      <xdr:colOff>276226</xdr:colOff>
      <xdr:row>47</xdr:row>
      <xdr:rowOff>9525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0" y="59531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638175</xdr:colOff>
      <xdr:row>42</xdr:row>
      <xdr:rowOff>114300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24175" y="59245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485775</xdr:colOff>
      <xdr:row>42</xdr:row>
      <xdr:rowOff>104775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581775" y="59150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809674</xdr:colOff>
      <xdr:row>1</xdr:row>
      <xdr:rowOff>0</xdr:rowOff>
    </xdr:from>
    <xdr:to>
      <xdr:col>11</xdr:col>
      <xdr:colOff>620269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6767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1</xdr:row>
      <xdr:rowOff>0</xdr:rowOff>
    </xdr:from>
    <xdr:to>
      <xdr:col>2</xdr:col>
      <xdr:colOff>666222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3</xdr:col>
      <xdr:colOff>276226</xdr:colOff>
      <xdr:row>47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0" y="594360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638175</xdr:colOff>
      <xdr:row>42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24175" y="59150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485775</xdr:colOff>
      <xdr:row>42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581775" y="590550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10</xdr:col>
      <xdr:colOff>49</xdr:colOff>
      <xdr:row>1</xdr:row>
      <xdr:rowOff>0</xdr:rowOff>
    </xdr:from>
    <xdr:to>
      <xdr:col>11</xdr:col>
      <xdr:colOff>639319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8672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285750</xdr:colOff>
      <xdr:row>1</xdr:row>
      <xdr:rowOff>0</xdr:rowOff>
    </xdr:from>
    <xdr:to>
      <xdr:col>2</xdr:col>
      <xdr:colOff>685272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9525</xdr:rowOff>
    </xdr:from>
    <xdr:to>
      <xdr:col>3</xdr:col>
      <xdr:colOff>276226</xdr:colOff>
      <xdr:row>47</xdr:row>
      <xdr:rowOff>9525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0" y="59531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638175</xdr:colOff>
      <xdr:row>42</xdr:row>
      <xdr:rowOff>114300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24175" y="59245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485775</xdr:colOff>
      <xdr:row>42</xdr:row>
      <xdr:rowOff>104775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581775" y="59150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809674</xdr:colOff>
      <xdr:row>1</xdr:row>
      <xdr:rowOff>0</xdr:rowOff>
    </xdr:from>
    <xdr:to>
      <xdr:col>11</xdr:col>
      <xdr:colOff>620269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6767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1</xdr:row>
      <xdr:rowOff>0</xdr:rowOff>
    </xdr:from>
    <xdr:to>
      <xdr:col>2</xdr:col>
      <xdr:colOff>666222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56</xdr:row>
      <xdr:rowOff>0</xdr:rowOff>
    </xdr:from>
    <xdr:to>
      <xdr:col>3</xdr:col>
      <xdr:colOff>371476</xdr:colOff>
      <xdr:row>60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142875" y="7524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19050</xdr:colOff>
      <xdr:row>55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67050" y="749617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628650</xdr:colOff>
      <xdr:row>55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724650" y="74866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771574</xdr:colOff>
      <xdr:row>1</xdr:row>
      <xdr:rowOff>0</xdr:rowOff>
    </xdr:from>
    <xdr:to>
      <xdr:col>11</xdr:col>
      <xdr:colOff>582169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96249" y="180975"/>
          <a:ext cx="134412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1</xdr:row>
      <xdr:rowOff>0</xdr:rowOff>
    </xdr:from>
    <xdr:to>
      <xdr:col>2</xdr:col>
      <xdr:colOff>580497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56</xdr:row>
      <xdr:rowOff>0</xdr:rowOff>
    </xdr:from>
    <xdr:to>
      <xdr:col>3</xdr:col>
      <xdr:colOff>361951</xdr:colOff>
      <xdr:row>60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133350" y="7524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9525</xdr:colOff>
      <xdr:row>55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57525" y="749617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619125</xdr:colOff>
      <xdr:row>55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715125" y="74866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800149</xdr:colOff>
      <xdr:row>1</xdr:row>
      <xdr:rowOff>0</xdr:rowOff>
    </xdr:from>
    <xdr:to>
      <xdr:col>11</xdr:col>
      <xdr:colOff>610744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8149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257175</xdr:colOff>
      <xdr:row>1</xdr:row>
      <xdr:rowOff>0</xdr:rowOff>
    </xdr:from>
    <xdr:to>
      <xdr:col>2</xdr:col>
      <xdr:colOff>609072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55</xdr:row>
      <xdr:rowOff>0</xdr:rowOff>
    </xdr:from>
    <xdr:to>
      <xdr:col>3</xdr:col>
      <xdr:colOff>361951</xdr:colOff>
      <xdr:row>59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85725" y="7524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723900</xdr:colOff>
      <xdr:row>54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09900" y="749617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571500</xdr:colOff>
      <xdr:row>54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67500" y="74866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781099</xdr:colOff>
      <xdr:row>1</xdr:row>
      <xdr:rowOff>0</xdr:rowOff>
    </xdr:from>
    <xdr:to>
      <xdr:col>11</xdr:col>
      <xdr:colOff>1010794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99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238125</xdr:colOff>
      <xdr:row>1</xdr:row>
      <xdr:rowOff>0</xdr:rowOff>
    </xdr:from>
    <xdr:to>
      <xdr:col>2</xdr:col>
      <xdr:colOff>637647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55</xdr:row>
      <xdr:rowOff>0</xdr:rowOff>
    </xdr:from>
    <xdr:to>
      <xdr:col>3</xdr:col>
      <xdr:colOff>381001</xdr:colOff>
      <xdr:row>59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104775" y="7524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742950</xdr:colOff>
      <xdr:row>54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28950" y="749617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590550</xdr:colOff>
      <xdr:row>54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86550" y="74866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752524</xdr:colOff>
      <xdr:row>1</xdr:row>
      <xdr:rowOff>0</xdr:rowOff>
    </xdr:from>
    <xdr:to>
      <xdr:col>11</xdr:col>
      <xdr:colOff>563119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052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209550</xdr:colOff>
      <xdr:row>1</xdr:row>
      <xdr:rowOff>0</xdr:rowOff>
    </xdr:from>
    <xdr:to>
      <xdr:col>2</xdr:col>
      <xdr:colOff>609072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955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54</xdr:row>
      <xdr:rowOff>0</xdr:rowOff>
    </xdr:from>
    <xdr:to>
      <xdr:col>3</xdr:col>
      <xdr:colOff>333376</xdr:colOff>
      <xdr:row>58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57150" y="739140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695325</xdr:colOff>
      <xdr:row>53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81325" y="73628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542925</xdr:colOff>
      <xdr:row>53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38925" y="735330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762049</xdr:colOff>
      <xdr:row>1</xdr:row>
      <xdr:rowOff>0</xdr:rowOff>
    </xdr:from>
    <xdr:to>
      <xdr:col>11</xdr:col>
      <xdr:colOff>572644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957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219075</xdr:colOff>
      <xdr:row>1</xdr:row>
      <xdr:rowOff>0</xdr:rowOff>
    </xdr:from>
    <xdr:to>
      <xdr:col>2</xdr:col>
      <xdr:colOff>618597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56</xdr:row>
      <xdr:rowOff>123825</xdr:rowOff>
    </xdr:from>
    <xdr:to>
      <xdr:col>3</xdr:col>
      <xdr:colOff>504826</xdr:colOff>
      <xdr:row>60</xdr:row>
      <xdr:rowOff>123825</xdr:rowOff>
    </xdr:to>
    <xdr:sp macro="" textlink="">
      <xdr:nvSpPr>
        <xdr:cNvPr id="2" name="1 CuadroTexto"/>
        <xdr:cNvSpPr txBox="1">
          <a:spLocks noChangeArrowheads="1"/>
        </xdr:cNvSpPr>
      </xdr:nvSpPr>
      <xdr:spPr bwMode="auto">
        <a:xfrm>
          <a:off x="276225" y="77819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9525</xdr:colOff>
      <xdr:row>56</xdr:row>
      <xdr:rowOff>95250</xdr:rowOff>
    </xdr:from>
    <xdr:ext cx="3047999" cy="587597"/>
    <xdr:sp macro="" textlink="">
      <xdr:nvSpPr>
        <xdr:cNvPr id="3" name="2 CuadroTexto"/>
        <xdr:cNvSpPr txBox="1"/>
      </xdr:nvSpPr>
      <xdr:spPr>
        <a:xfrm>
          <a:off x="3152775" y="77533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533400</xdr:colOff>
      <xdr:row>56</xdr:row>
      <xdr:rowOff>85725</xdr:rowOff>
    </xdr:from>
    <xdr:ext cx="2423741" cy="463781"/>
    <xdr:sp macro="" textlink="">
      <xdr:nvSpPr>
        <xdr:cNvPr id="4" name="3 CuadroTexto"/>
        <xdr:cNvSpPr txBox="1"/>
      </xdr:nvSpPr>
      <xdr:spPr>
        <a:xfrm>
          <a:off x="6743700" y="77438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704899</xdr:colOff>
      <xdr:row>1</xdr:row>
      <xdr:rowOff>0</xdr:rowOff>
    </xdr:from>
    <xdr:to>
      <xdr:col>11</xdr:col>
      <xdr:colOff>629794</xdr:colOff>
      <xdr:row>3</xdr:row>
      <xdr:rowOff>70050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77199" y="180975"/>
          <a:ext cx="1353645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1</xdr:row>
      <xdr:rowOff>0</xdr:rowOff>
    </xdr:from>
    <xdr:to>
      <xdr:col>2</xdr:col>
      <xdr:colOff>628122</xdr:colOff>
      <xdr:row>3</xdr:row>
      <xdr:rowOff>34050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59</xdr:row>
      <xdr:rowOff>0</xdr:rowOff>
    </xdr:from>
    <xdr:to>
      <xdr:col>3</xdr:col>
      <xdr:colOff>552451</xdr:colOff>
      <xdr:row>63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333375" y="80581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114300</xdr:colOff>
      <xdr:row>58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257550" y="802957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9</xdr:col>
      <xdr:colOff>333375</xdr:colOff>
      <xdr:row>58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915150" y="80200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10</xdr:col>
      <xdr:colOff>19099</xdr:colOff>
      <xdr:row>1</xdr:row>
      <xdr:rowOff>0</xdr:rowOff>
    </xdr:from>
    <xdr:to>
      <xdr:col>11</xdr:col>
      <xdr:colOff>401194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0024" y="180975"/>
          <a:ext cx="138222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295275</xdr:colOff>
      <xdr:row>1</xdr:row>
      <xdr:rowOff>0</xdr:rowOff>
    </xdr:from>
    <xdr:to>
      <xdr:col>2</xdr:col>
      <xdr:colOff>694797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5275" y="180975"/>
          <a:ext cx="1980672" cy="3960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54</xdr:row>
      <xdr:rowOff>0</xdr:rowOff>
    </xdr:from>
    <xdr:to>
      <xdr:col>3</xdr:col>
      <xdr:colOff>361951</xdr:colOff>
      <xdr:row>58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85725" y="739140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723900</xdr:colOff>
      <xdr:row>53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09900" y="73628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571500</xdr:colOff>
      <xdr:row>53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67500" y="735330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800149</xdr:colOff>
      <xdr:row>1</xdr:row>
      <xdr:rowOff>0</xdr:rowOff>
    </xdr:from>
    <xdr:to>
      <xdr:col>11</xdr:col>
      <xdr:colOff>610744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8149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257175</xdr:colOff>
      <xdr:row>1</xdr:row>
      <xdr:rowOff>0</xdr:rowOff>
    </xdr:from>
    <xdr:to>
      <xdr:col>2</xdr:col>
      <xdr:colOff>656697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54"/>
  <sheetViews>
    <sheetView tabSelected="1" zoomScaleNormal="100" workbookViewId="0">
      <selection activeCell="H21" sqref="H21"/>
    </sheetView>
  </sheetViews>
  <sheetFormatPr baseColWidth="10" defaultRowHeight="10.5"/>
  <cols>
    <col min="1" max="1" width="11.42578125" style="1"/>
    <col min="2" max="2" width="11.5703125" style="1" bestFit="1" customWidth="1"/>
    <col min="3" max="5" width="11.42578125" style="1"/>
    <col min="6" max="6" width="13.42578125" style="1" customWidth="1"/>
    <col min="7" max="7" width="15.140625" style="1" customWidth="1"/>
    <col min="8" max="8" width="14" style="1" customWidth="1"/>
    <col min="9" max="9" width="11.5703125" style="1" customWidth="1"/>
    <col min="10" max="10" width="11" style="1" customWidth="1"/>
    <col min="11" max="11" width="8.42578125" style="1" customWidth="1"/>
    <col min="12" max="12" width="16.85546875" style="1" customWidth="1"/>
    <col min="13" max="14" width="8.140625" style="1" customWidth="1"/>
    <col min="15" max="16384" width="11.42578125" style="1"/>
  </cols>
  <sheetData>
    <row r="1" spans="1:14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s="14" customFormat="1" ht="14.2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 s="14" customFormat="1" ht="14.25">
      <c r="A3" s="62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4" s="14" customFormat="1" ht="14.25">
      <c r="A4" s="62"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4">
      <c r="A6" s="2" t="s">
        <v>2</v>
      </c>
      <c r="L6" s="13">
        <v>4941.93</v>
      </c>
    </row>
    <row r="8" spans="1:14">
      <c r="A8" s="1" t="s">
        <v>3</v>
      </c>
      <c r="L8" s="25">
        <f>C13</f>
        <v>0</v>
      </c>
      <c r="M8" s="15"/>
    </row>
    <row r="9" spans="1:14">
      <c r="A9" s="3" t="s">
        <v>8</v>
      </c>
      <c r="B9" s="3" t="s">
        <v>28</v>
      </c>
      <c r="C9" s="3" t="s">
        <v>9</v>
      </c>
      <c r="M9" s="15"/>
      <c r="N9" s="15"/>
    </row>
    <row r="10" spans="1:14">
      <c r="A10" s="42"/>
      <c r="B10" s="3"/>
      <c r="C10" s="15"/>
      <c r="M10" s="15"/>
      <c r="N10" s="15"/>
    </row>
    <row r="11" spans="1:14">
      <c r="A11" s="42"/>
      <c r="B11" s="3"/>
      <c r="C11" s="15"/>
      <c r="M11" s="15"/>
      <c r="N11" s="15"/>
    </row>
    <row r="12" spans="1:14">
      <c r="A12" s="42"/>
      <c r="B12" s="3"/>
      <c r="C12" s="15"/>
      <c r="M12" s="15"/>
    </row>
    <row r="13" spans="1:14">
      <c r="A13" s="42"/>
      <c r="B13" s="3"/>
      <c r="C13" s="21">
        <f>SUM(C10:C11)</f>
        <v>0</v>
      </c>
    </row>
    <row r="15" spans="1:14">
      <c r="A15" s="1" t="s">
        <v>4</v>
      </c>
      <c r="L15" s="16">
        <f>+B20+D20+F20+H20</f>
        <v>0.01</v>
      </c>
    </row>
    <row r="16" spans="1:14">
      <c r="A16" s="3" t="s">
        <v>8</v>
      </c>
      <c r="B16" s="3" t="s">
        <v>9</v>
      </c>
      <c r="C16" s="3" t="s">
        <v>8</v>
      </c>
      <c r="D16" s="3" t="s">
        <v>9</v>
      </c>
      <c r="E16" s="3" t="s">
        <v>8</v>
      </c>
      <c r="F16" s="3" t="s">
        <v>9</v>
      </c>
      <c r="G16" s="3" t="s">
        <v>8</v>
      </c>
      <c r="H16" s="3" t="s">
        <v>9</v>
      </c>
    </row>
    <row r="17" spans="1:13">
      <c r="A17" s="7">
        <v>42460</v>
      </c>
      <c r="B17" s="34">
        <v>0.01</v>
      </c>
      <c r="C17" s="33"/>
      <c r="D17" s="15"/>
      <c r="E17" s="33"/>
      <c r="G17" s="33"/>
    </row>
    <row r="18" spans="1:13">
      <c r="A18" s="33"/>
      <c r="B18" s="15"/>
      <c r="C18" s="33"/>
      <c r="D18" s="15"/>
      <c r="E18" s="33"/>
      <c r="G18" s="33"/>
      <c r="M18" s="38"/>
    </row>
    <row r="19" spans="1:13">
      <c r="A19" s="33"/>
      <c r="B19" s="15"/>
      <c r="C19" s="33"/>
      <c r="D19" s="15"/>
      <c r="E19" s="33"/>
      <c r="G19" s="33"/>
    </row>
    <row r="20" spans="1:13">
      <c r="A20" s="4"/>
      <c r="B20" s="5">
        <f>SUM(B17:B19)</f>
        <v>0.01</v>
      </c>
      <c r="C20" s="4"/>
      <c r="D20" s="5">
        <f>SUM(D17:D19)</f>
        <v>0</v>
      </c>
      <c r="F20" s="38">
        <f>SUM(F17:F19)</f>
        <v>0</v>
      </c>
      <c r="H20" s="38">
        <f>SUM(H17:H19)</f>
        <v>0</v>
      </c>
      <c r="M20" s="38"/>
    </row>
    <row r="22" spans="1:13">
      <c r="M22" s="38"/>
    </row>
    <row r="23" spans="1:13">
      <c r="A23" s="1" t="s">
        <v>5</v>
      </c>
      <c r="L23" s="25">
        <f>+B24+B25+B26</f>
        <v>0</v>
      </c>
    </row>
    <row r="24" spans="1:13">
      <c r="M24" s="38"/>
    </row>
    <row r="26" spans="1:13">
      <c r="M26" s="38"/>
    </row>
    <row r="27" spans="1:13">
      <c r="A27" s="1" t="s">
        <v>6</v>
      </c>
      <c r="L27" s="16">
        <f>+B34+D34+F34</f>
        <v>211.28</v>
      </c>
    </row>
    <row r="28" spans="1:13">
      <c r="A28" s="3" t="s">
        <v>8</v>
      </c>
      <c r="B28" s="3" t="s">
        <v>9</v>
      </c>
      <c r="C28" s="3" t="s">
        <v>8</v>
      </c>
      <c r="D28" s="3" t="s">
        <v>9</v>
      </c>
      <c r="E28" s="3" t="s">
        <v>8</v>
      </c>
      <c r="F28" s="3" t="s">
        <v>9</v>
      </c>
      <c r="M28" s="38"/>
    </row>
    <row r="29" spans="1:13">
      <c r="A29" s="8">
        <v>41453</v>
      </c>
      <c r="B29" s="12">
        <v>211.28</v>
      </c>
      <c r="C29" s="33"/>
      <c r="E29" s="33"/>
    </row>
    <row r="30" spans="1:13">
      <c r="A30" s="33"/>
      <c r="C30" s="33"/>
      <c r="E30" s="33"/>
      <c r="M30" s="38"/>
    </row>
    <row r="31" spans="1:13">
      <c r="A31" s="33"/>
      <c r="C31" s="33"/>
      <c r="E31" s="33"/>
    </row>
    <row r="32" spans="1:13">
      <c r="A32" s="33"/>
      <c r="C32" s="33"/>
      <c r="E32" s="33"/>
      <c r="M32" s="38"/>
    </row>
    <row r="33" spans="1:13">
      <c r="A33" s="33"/>
      <c r="C33" s="33"/>
      <c r="E33" s="33"/>
    </row>
    <row r="34" spans="1:13">
      <c r="A34" s="10"/>
      <c r="B34" s="11">
        <f>SUM(B29:B33)</f>
        <v>211.28</v>
      </c>
      <c r="C34" s="10"/>
      <c r="D34" s="11">
        <f>SUM(D29:D33)</f>
        <v>0</v>
      </c>
      <c r="F34" s="11">
        <f>SUM(F29:F33)</f>
        <v>0</v>
      </c>
      <c r="M34" s="38"/>
    </row>
    <row r="36" spans="1:13">
      <c r="M36" s="38"/>
    </row>
    <row r="37" spans="1:13">
      <c r="A37" s="2" t="s">
        <v>7</v>
      </c>
      <c r="L37" s="17">
        <f>+L6+L8+L15-L23-L27</f>
        <v>4730.6600000000008</v>
      </c>
    </row>
    <row r="38" spans="1:13">
      <c r="M38" s="38"/>
    </row>
    <row r="39" spans="1:13">
      <c r="A39" s="1" t="s">
        <v>27</v>
      </c>
    </row>
    <row r="40" spans="1:13">
      <c r="M40" s="38"/>
    </row>
    <row r="42" spans="1:13">
      <c r="M42" s="38"/>
    </row>
    <row r="44" spans="1:13">
      <c r="M44" s="38"/>
    </row>
    <row r="46" spans="1:13">
      <c r="M46" s="38"/>
    </row>
    <row r="48" spans="1:13">
      <c r="M48" s="38"/>
    </row>
    <row r="50" spans="13:13">
      <c r="M50" s="38"/>
    </row>
    <row r="52" spans="13:13">
      <c r="M52" s="38"/>
    </row>
    <row r="54" spans="13:13">
      <c r="M54" s="38"/>
    </row>
  </sheetData>
  <mergeCells count="4">
    <mergeCell ref="A1:L1"/>
    <mergeCell ref="A2:L2"/>
    <mergeCell ref="A3:L3"/>
    <mergeCell ref="A4:L4"/>
  </mergeCells>
  <pageMargins left="0.63" right="0.37" top="0.43" bottom="0.56999999999999995" header="0.17" footer="0.31496062992125984"/>
  <pageSetup scale="8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L45"/>
  <sheetViews>
    <sheetView workbookViewId="0">
      <selection sqref="A1:L1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30 DE JUNIO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9"/>
    </row>
    <row r="11" spans="1:12">
      <c r="A11" s="7"/>
      <c r="B11" s="23"/>
      <c r="C11" s="29"/>
    </row>
    <row r="12" spans="1:12">
      <c r="A12" s="22"/>
      <c r="B12" s="23"/>
      <c r="C12" s="21">
        <f>SUM(C10:C11)</f>
        <v>0</v>
      </c>
    </row>
    <row r="13" spans="1:12">
      <c r="A13" s="1" t="s">
        <v>4</v>
      </c>
      <c r="L13" s="16">
        <f>+B20+D20+F20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31"/>
      <c r="B17" s="29"/>
      <c r="C17" s="31"/>
      <c r="D17" s="30"/>
      <c r="E17" s="10"/>
      <c r="F17" s="10"/>
      <c r="L17" s="2"/>
    </row>
    <row r="18" spans="1:12">
      <c r="A18" s="31"/>
      <c r="B18" s="29"/>
      <c r="C18" s="31"/>
      <c r="D18" s="30"/>
      <c r="E18" s="10"/>
      <c r="F18" s="10"/>
      <c r="L18" s="2"/>
    </row>
    <row r="19" spans="1:12">
      <c r="A19" s="7"/>
      <c r="B19" s="6"/>
      <c r="C19" s="7"/>
      <c r="D19" s="6"/>
    </row>
    <row r="20" spans="1:12">
      <c r="A20" s="4"/>
      <c r="B20" s="20">
        <f>SUM(B15:B19)</f>
        <v>0</v>
      </c>
      <c r="C20" s="4"/>
      <c r="D20" s="20">
        <f>SUM(D15:D19)</f>
        <v>0</v>
      </c>
      <c r="F20" s="20">
        <f>SUM(F15:F19)</f>
        <v>0</v>
      </c>
    </row>
    <row r="23" spans="1:12">
      <c r="A23" s="1" t="s">
        <v>5</v>
      </c>
      <c r="L23" s="25">
        <f>+B25</f>
        <v>0</v>
      </c>
    </row>
    <row r="24" spans="1:12">
      <c r="A24" s="22" t="s">
        <v>8</v>
      </c>
      <c r="B24" s="21" t="s">
        <v>9</v>
      </c>
    </row>
    <row r="25" spans="1:12">
      <c r="A25" s="7"/>
      <c r="B25" s="28"/>
    </row>
    <row r="26" spans="1:12">
      <c r="A26" s="7"/>
      <c r="B26" s="28"/>
    </row>
    <row r="28" spans="1:12">
      <c r="A28" s="1" t="s">
        <v>6</v>
      </c>
      <c r="L28" s="16">
        <f>+B38+D38+F38+H38</f>
        <v>0</v>
      </c>
    </row>
    <row r="29" spans="1:12">
      <c r="A29" s="3" t="s">
        <v>8</v>
      </c>
      <c r="B29" s="3" t="s">
        <v>9</v>
      </c>
      <c r="C29" s="3" t="s">
        <v>8</v>
      </c>
      <c r="D29" s="3" t="s">
        <v>9</v>
      </c>
      <c r="E29" s="3" t="s">
        <v>8</v>
      </c>
      <c r="F29" s="3" t="s">
        <v>9</v>
      </c>
      <c r="G29" s="3" t="s">
        <v>8</v>
      </c>
      <c r="H29" s="3" t="s">
        <v>9</v>
      </c>
    </row>
    <row r="30" spans="1:12" ht="11.25">
      <c r="A30" s="8"/>
      <c r="B30" s="30"/>
      <c r="C30" s="7"/>
      <c r="D30" s="30"/>
      <c r="E30" s="7"/>
      <c r="F30" s="6"/>
      <c r="G30" s="18"/>
      <c r="H30" s="26"/>
    </row>
    <row r="31" spans="1:12" ht="11.25">
      <c r="A31" s="8"/>
      <c r="B31" s="30"/>
      <c r="C31" s="7"/>
      <c r="D31" s="30"/>
      <c r="E31" s="7"/>
      <c r="F31" s="6"/>
      <c r="G31" s="18"/>
      <c r="H31" s="26"/>
    </row>
    <row r="32" spans="1:12" ht="11.25">
      <c r="A32" s="7"/>
      <c r="B32" s="30"/>
      <c r="C32" s="31"/>
      <c r="D32" s="30"/>
      <c r="E32" s="33"/>
      <c r="F32" s="34"/>
      <c r="G32" s="18"/>
      <c r="H32" s="26"/>
    </row>
    <row r="33" spans="1:12" ht="11.25">
      <c r="A33" s="7"/>
      <c r="B33" s="30"/>
      <c r="C33" s="7"/>
      <c r="D33" s="6"/>
      <c r="E33" s="33"/>
      <c r="F33" s="6"/>
      <c r="G33" s="18"/>
      <c r="H33" s="26"/>
    </row>
    <row r="34" spans="1:12" ht="11.25">
      <c r="E34" s="18"/>
      <c r="F34" s="26"/>
      <c r="G34" s="18"/>
      <c r="H34" s="27"/>
    </row>
    <row r="35" spans="1:12" ht="11.25">
      <c r="C35" s="32"/>
      <c r="D35" s="5"/>
      <c r="E35" s="18"/>
      <c r="F35" s="26"/>
    </row>
    <row r="36" spans="1:12" ht="11.25">
      <c r="C36" s="24"/>
      <c r="D36" s="24"/>
      <c r="E36" s="18"/>
      <c r="F36" s="26"/>
    </row>
    <row r="37" spans="1:12">
      <c r="A37" s="7"/>
      <c r="B37" s="6"/>
      <c r="C37" s="4"/>
      <c r="D37" s="5"/>
    </row>
    <row r="38" spans="1:12">
      <c r="A38" s="10"/>
      <c r="B38" s="11">
        <f>SUM(B30:B37)</f>
        <v>0</v>
      </c>
      <c r="C38" s="10"/>
      <c r="D38" s="11">
        <f>SUM(D30:D37)</f>
        <v>0</v>
      </c>
      <c r="F38" s="11">
        <f>SUM(F30:F37)</f>
        <v>0</v>
      </c>
      <c r="H38" s="11">
        <f>SUM(H30:H37)</f>
        <v>0</v>
      </c>
    </row>
    <row r="41" spans="1:12">
      <c r="A41" s="2" t="s">
        <v>7</v>
      </c>
      <c r="L41" s="17">
        <f>+L6+L8+L13-L23-L28</f>
        <v>0</v>
      </c>
    </row>
    <row r="42" spans="1:12">
      <c r="A42" s="2"/>
      <c r="L42" s="17"/>
    </row>
    <row r="43" spans="1:12">
      <c r="A43" s="1" t="s">
        <v>27</v>
      </c>
      <c r="L43" s="17"/>
    </row>
    <row r="44" spans="1:12">
      <c r="A44" s="2"/>
      <c r="L44" s="17"/>
    </row>
    <row r="45" spans="1:12">
      <c r="A45" s="2"/>
      <c r="L45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L45"/>
  <sheetViews>
    <sheetView zoomScaleNormal="100" workbookViewId="0">
      <selection activeCell="L18" sqref="L18"/>
    </sheetView>
  </sheetViews>
  <sheetFormatPr baseColWidth="10" defaultRowHeight="10.5"/>
  <cols>
    <col min="1" max="5" width="11.42578125" style="1"/>
    <col min="6" max="6" width="13.42578125" style="1" customWidth="1"/>
    <col min="7" max="7" width="15.140625" style="1" customWidth="1"/>
    <col min="8" max="8" width="14" style="1" customWidth="1"/>
    <col min="9" max="9" width="11.5703125" style="1" customWidth="1"/>
    <col min="10" max="10" width="11" style="1" customWidth="1"/>
    <col min="11" max="11" width="8.42578125" style="1" customWidth="1"/>
    <col min="12" max="12" width="16.85546875" style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30 DE JUNIO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22310.3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+B20+D20+F20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31"/>
      <c r="B17" s="29"/>
      <c r="C17" s="31"/>
      <c r="D17" s="30"/>
      <c r="E17" s="10"/>
      <c r="F17" s="10"/>
      <c r="L17" s="2"/>
    </row>
    <row r="18" spans="1:12">
      <c r="A18" s="31"/>
      <c r="B18" s="29"/>
      <c r="C18" s="31"/>
      <c r="D18" s="30"/>
      <c r="E18" s="10"/>
      <c r="F18" s="10"/>
      <c r="L18" s="2"/>
    </row>
    <row r="19" spans="1:12">
      <c r="A19" s="7"/>
      <c r="B19" s="6"/>
      <c r="C19" s="7"/>
      <c r="D19" s="6"/>
    </row>
    <row r="20" spans="1:12">
      <c r="A20" s="4"/>
      <c r="B20" s="20">
        <f>SUM(B15:B19)</f>
        <v>0</v>
      </c>
      <c r="C20" s="4"/>
      <c r="D20" s="20">
        <f>SUM(D15:D19)</f>
        <v>0</v>
      </c>
      <c r="F20" s="20">
        <f>SUM(F15:F19)</f>
        <v>0</v>
      </c>
    </row>
    <row r="23" spans="1:12">
      <c r="A23" s="1" t="s">
        <v>5</v>
      </c>
      <c r="L23" s="25">
        <f>+B25</f>
        <v>0</v>
      </c>
    </row>
    <row r="24" spans="1:12">
      <c r="A24" s="22" t="s">
        <v>8</v>
      </c>
      <c r="B24" s="21" t="s">
        <v>9</v>
      </c>
    </row>
    <row r="25" spans="1:12">
      <c r="A25" s="7"/>
      <c r="B25" s="28"/>
    </row>
    <row r="26" spans="1:12">
      <c r="A26" s="7"/>
      <c r="B26" s="28"/>
    </row>
    <row r="28" spans="1:12">
      <c r="A28" s="1" t="s">
        <v>6</v>
      </c>
      <c r="L28" s="16">
        <f>+B38+D38+F38+H38</f>
        <v>0</v>
      </c>
    </row>
    <row r="29" spans="1:12">
      <c r="A29" s="3" t="s">
        <v>8</v>
      </c>
      <c r="B29" s="3" t="s">
        <v>9</v>
      </c>
      <c r="C29" s="3" t="s">
        <v>8</v>
      </c>
      <c r="D29" s="3" t="s">
        <v>9</v>
      </c>
      <c r="E29" s="3" t="s">
        <v>8</v>
      </c>
      <c r="F29" s="3" t="s">
        <v>9</v>
      </c>
      <c r="G29" s="3" t="s">
        <v>8</v>
      </c>
      <c r="H29" s="3" t="s">
        <v>9</v>
      </c>
    </row>
    <row r="30" spans="1:12" ht="11.25">
      <c r="A30" s="8"/>
      <c r="B30" s="30"/>
      <c r="C30" s="7"/>
      <c r="D30" s="30"/>
      <c r="E30" s="7"/>
      <c r="F30" s="6"/>
      <c r="G30" s="18"/>
      <c r="H30" s="26"/>
    </row>
    <row r="31" spans="1:12" ht="11.25">
      <c r="A31" s="8"/>
      <c r="B31" s="30"/>
      <c r="C31" s="7"/>
      <c r="D31" s="30"/>
      <c r="E31" s="7"/>
      <c r="F31" s="6"/>
      <c r="G31" s="18"/>
      <c r="H31" s="26"/>
    </row>
    <row r="32" spans="1:12" ht="11.25">
      <c r="A32" s="7"/>
      <c r="B32" s="30"/>
      <c r="C32" s="31"/>
      <c r="D32" s="30"/>
      <c r="E32" s="33"/>
      <c r="F32" s="34"/>
      <c r="G32" s="18"/>
      <c r="H32" s="26"/>
    </row>
    <row r="33" spans="1:12" ht="11.25">
      <c r="A33" s="7"/>
      <c r="B33" s="30"/>
      <c r="C33" s="7"/>
      <c r="D33" s="6"/>
      <c r="E33" s="33"/>
      <c r="F33" s="6"/>
      <c r="G33" s="18"/>
      <c r="H33" s="26"/>
    </row>
    <row r="34" spans="1:12" ht="11.25">
      <c r="E34" s="18"/>
      <c r="F34" s="26"/>
      <c r="G34" s="18"/>
      <c r="H34" s="27"/>
    </row>
    <row r="35" spans="1:12" ht="11.25">
      <c r="C35" s="32"/>
      <c r="D35" s="5"/>
      <c r="E35" s="18"/>
      <c r="F35" s="26"/>
    </row>
    <row r="36" spans="1:12" ht="11.25">
      <c r="C36" s="24"/>
      <c r="D36" s="24"/>
      <c r="E36" s="18"/>
      <c r="F36" s="26"/>
    </row>
    <row r="37" spans="1:12">
      <c r="A37" s="7"/>
      <c r="B37" s="6"/>
      <c r="C37" s="4"/>
      <c r="D37" s="5"/>
    </row>
    <row r="38" spans="1:12">
      <c r="A38" s="10"/>
      <c r="B38" s="11">
        <f>SUM(B30:B37)</f>
        <v>0</v>
      </c>
      <c r="C38" s="10"/>
      <c r="D38" s="11">
        <f>SUM(D30:D37)</f>
        <v>0</v>
      </c>
      <c r="F38" s="11">
        <f>SUM(F30:F37)</f>
        <v>0</v>
      </c>
      <c r="H38" s="11">
        <f>SUM(H30:H37)</f>
        <v>0</v>
      </c>
    </row>
    <row r="40" spans="1:12">
      <c r="L40" s="17"/>
    </row>
    <row r="41" spans="1:12">
      <c r="A41" s="2" t="s">
        <v>7</v>
      </c>
      <c r="L41" s="17">
        <f>+L6+L8+L13-L23-L28</f>
        <v>22310.3</v>
      </c>
    </row>
    <row r="42" spans="1:12">
      <c r="A42" s="2"/>
      <c r="L42" s="17"/>
    </row>
    <row r="43" spans="1:12">
      <c r="A43" s="1" t="s">
        <v>27</v>
      </c>
      <c r="L43" s="17"/>
    </row>
    <row r="44" spans="1:12">
      <c r="A44" s="2"/>
      <c r="L44" s="17"/>
    </row>
    <row r="45" spans="1:12">
      <c r="A45" s="2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L46"/>
  <sheetViews>
    <sheetView zoomScaleNormal="100" workbookViewId="0">
      <selection activeCell="J18" sqref="J18"/>
    </sheetView>
  </sheetViews>
  <sheetFormatPr baseColWidth="10" defaultRowHeight="10.5"/>
  <cols>
    <col min="1" max="5" width="11.42578125" style="1"/>
    <col min="6" max="6" width="13.42578125" style="1" customWidth="1"/>
    <col min="7" max="7" width="15.140625" style="1" customWidth="1"/>
    <col min="8" max="8" width="14" style="1" customWidth="1"/>
    <col min="9" max="9" width="11.5703125" style="1" customWidth="1"/>
    <col min="10" max="10" width="11" style="1" customWidth="1"/>
    <col min="11" max="11" width="8.42578125" style="1" customWidth="1"/>
    <col min="12" max="12" width="16.85546875" style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21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30 DE JUNIO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+B20+D20+F20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31"/>
      <c r="B17" s="29"/>
      <c r="C17" s="31"/>
      <c r="D17" s="30"/>
      <c r="E17" s="10"/>
      <c r="F17" s="10"/>
      <c r="L17" s="2"/>
    </row>
    <row r="18" spans="1:12">
      <c r="A18" s="31"/>
      <c r="B18" s="29"/>
      <c r="C18" s="31"/>
      <c r="D18" s="30"/>
      <c r="E18" s="10"/>
      <c r="F18" s="10"/>
      <c r="L18" s="2"/>
    </row>
    <row r="19" spans="1:12">
      <c r="A19" s="7"/>
      <c r="B19" s="6"/>
      <c r="C19" s="7"/>
      <c r="D19" s="6"/>
    </row>
    <row r="20" spans="1:12">
      <c r="A20" s="4"/>
      <c r="B20" s="20">
        <f>SUM(B15:B19)</f>
        <v>0</v>
      </c>
      <c r="C20" s="4"/>
      <c r="D20" s="20">
        <f>SUM(D15:D19)</f>
        <v>0</v>
      </c>
      <c r="F20" s="20">
        <f>SUM(F15:F19)</f>
        <v>0</v>
      </c>
    </row>
    <row r="23" spans="1:12">
      <c r="A23" s="1" t="s">
        <v>5</v>
      </c>
      <c r="L23" s="25">
        <f>+B25</f>
        <v>0</v>
      </c>
    </row>
    <row r="24" spans="1:12">
      <c r="A24" s="22" t="s">
        <v>8</v>
      </c>
      <c r="B24" s="21" t="s">
        <v>9</v>
      </c>
    </row>
    <row r="25" spans="1:12">
      <c r="A25" s="7"/>
      <c r="B25" s="28"/>
    </row>
    <row r="26" spans="1:12">
      <c r="A26" s="7"/>
      <c r="B26" s="28"/>
    </row>
    <row r="28" spans="1:12">
      <c r="A28" s="1" t="s">
        <v>6</v>
      </c>
      <c r="L28" s="16">
        <f>+B38+D38+F38+H38</f>
        <v>0</v>
      </c>
    </row>
    <row r="29" spans="1:12">
      <c r="A29" s="3" t="s">
        <v>8</v>
      </c>
      <c r="B29" s="3" t="s">
        <v>9</v>
      </c>
      <c r="C29" s="3" t="s">
        <v>8</v>
      </c>
      <c r="D29" s="3" t="s">
        <v>9</v>
      </c>
      <c r="E29" s="3" t="s">
        <v>8</v>
      </c>
      <c r="F29" s="3" t="s">
        <v>9</v>
      </c>
      <c r="G29" s="3" t="s">
        <v>8</v>
      </c>
      <c r="H29" s="3" t="s">
        <v>9</v>
      </c>
    </row>
    <row r="30" spans="1:12" ht="11.25">
      <c r="A30" s="8"/>
      <c r="B30" s="30"/>
      <c r="C30" s="7"/>
      <c r="D30" s="30"/>
      <c r="E30" s="7"/>
      <c r="F30" s="6"/>
      <c r="G30" s="18"/>
      <c r="H30" s="26"/>
    </row>
    <row r="31" spans="1:12" ht="11.25">
      <c r="A31" s="8"/>
      <c r="B31" s="30"/>
      <c r="C31" s="7"/>
      <c r="D31" s="30"/>
      <c r="E31" s="7"/>
      <c r="F31" s="6"/>
      <c r="G31" s="18"/>
      <c r="H31" s="26"/>
    </row>
    <row r="32" spans="1:12" ht="11.25">
      <c r="A32" s="7"/>
      <c r="B32" s="30"/>
      <c r="C32" s="31"/>
      <c r="D32" s="30"/>
      <c r="E32" s="33"/>
      <c r="F32" s="34"/>
      <c r="G32" s="18"/>
      <c r="H32" s="26"/>
    </row>
    <row r="33" spans="1:12" ht="11.25">
      <c r="A33" s="7"/>
      <c r="B33" s="30"/>
      <c r="C33" s="7"/>
      <c r="D33" s="6"/>
      <c r="E33" s="33"/>
      <c r="F33" s="6"/>
      <c r="G33" s="18"/>
      <c r="H33" s="26"/>
    </row>
    <row r="34" spans="1:12" ht="11.25">
      <c r="E34" s="18"/>
      <c r="F34" s="26"/>
      <c r="G34" s="18"/>
      <c r="H34" s="27"/>
    </row>
    <row r="35" spans="1:12" ht="11.25">
      <c r="C35" s="32"/>
      <c r="D35" s="5"/>
      <c r="E35" s="18"/>
      <c r="F35" s="26"/>
    </row>
    <row r="36" spans="1:12" ht="11.25">
      <c r="C36" s="24"/>
      <c r="D36" s="24"/>
      <c r="E36" s="18"/>
      <c r="F36" s="26"/>
    </row>
    <row r="37" spans="1:12">
      <c r="A37" s="7"/>
      <c r="B37" s="6"/>
      <c r="C37" s="4"/>
      <c r="D37" s="5"/>
    </row>
    <row r="38" spans="1:12">
      <c r="A38" s="10"/>
      <c r="B38" s="11">
        <f>SUM(B30:B37)</f>
        <v>0</v>
      </c>
      <c r="C38" s="10"/>
      <c r="D38" s="11">
        <f>SUM(D30:D37)</f>
        <v>0</v>
      </c>
      <c r="F38" s="11">
        <f>SUM(F30:F37)</f>
        <v>0</v>
      </c>
      <c r="H38" s="11">
        <f>SUM(H30:H37)</f>
        <v>0</v>
      </c>
    </row>
    <row r="40" spans="1:12">
      <c r="L40" s="17"/>
    </row>
    <row r="41" spans="1:12">
      <c r="A41" s="2" t="s">
        <v>7</v>
      </c>
      <c r="L41" s="17">
        <f>+L6+L8+L13-L23-L28</f>
        <v>0</v>
      </c>
    </row>
    <row r="42" spans="1:12">
      <c r="A42" s="2"/>
      <c r="L42" s="17"/>
    </row>
    <row r="43" spans="1:12">
      <c r="A43" s="1" t="s">
        <v>27</v>
      </c>
      <c r="L43" s="17"/>
    </row>
    <row r="44" spans="1:12">
      <c r="A44" s="2"/>
      <c r="L44" s="17"/>
    </row>
    <row r="45" spans="1:12">
      <c r="A45" s="2"/>
      <c r="L45" s="17"/>
    </row>
    <row r="46" spans="1:12">
      <c r="A46" s="2"/>
      <c r="L46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L40"/>
  <sheetViews>
    <sheetView workbookViewId="0">
      <selection sqref="A1:L1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22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30 DE JUNIO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+B18+D18+F18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31"/>
      <c r="B16" s="29"/>
      <c r="C16" s="31"/>
      <c r="D16" s="30"/>
      <c r="E16" s="10"/>
      <c r="F16" s="10"/>
      <c r="L16" s="2"/>
    </row>
    <row r="17" spans="1:12">
      <c r="A17" s="7"/>
      <c r="B17" s="6"/>
      <c r="C17" s="7"/>
      <c r="D17" s="6"/>
    </row>
    <row r="18" spans="1:12">
      <c r="A18" s="4"/>
      <c r="B18" s="20">
        <f>SUM(B15:B17)</f>
        <v>0</v>
      </c>
      <c r="C18" s="4"/>
      <c r="D18" s="20">
        <f>SUM(D15:D17)</f>
        <v>0</v>
      </c>
      <c r="F18" s="20">
        <f>SUM(F15:F17)</f>
        <v>0</v>
      </c>
    </row>
    <row r="21" spans="1:12">
      <c r="A21" s="1" t="s">
        <v>5</v>
      </c>
      <c r="L21" s="25">
        <f>+B23</f>
        <v>0</v>
      </c>
    </row>
    <row r="22" spans="1:12">
      <c r="A22" s="22" t="s">
        <v>8</v>
      </c>
      <c r="B22" s="21" t="s">
        <v>9</v>
      </c>
    </row>
    <row r="23" spans="1:12">
      <c r="A23" s="7"/>
      <c r="B23" s="28"/>
    </row>
    <row r="24" spans="1:12">
      <c r="A24" s="7"/>
      <c r="B24" s="28"/>
    </row>
    <row r="26" spans="1:12">
      <c r="A26" s="1" t="s">
        <v>6</v>
      </c>
      <c r="L26" s="16">
        <f>+B31+D31+F31+H31</f>
        <v>0</v>
      </c>
    </row>
    <row r="27" spans="1:12">
      <c r="A27" s="3" t="s">
        <v>8</v>
      </c>
      <c r="B27" s="3" t="s">
        <v>9</v>
      </c>
      <c r="C27" s="3" t="s">
        <v>8</v>
      </c>
      <c r="D27" s="3" t="s">
        <v>9</v>
      </c>
      <c r="E27" s="3" t="s">
        <v>8</v>
      </c>
      <c r="F27" s="3" t="s">
        <v>9</v>
      </c>
      <c r="G27" s="3" t="s">
        <v>8</v>
      </c>
      <c r="H27" s="3" t="s">
        <v>9</v>
      </c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A29" s="8"/>
      <c r="B29" s="30"/>
      <c r="C29" s="7"/>
      <c r="D29" s="30"/>
      <c r="E29" s="7"/>
      <c r="F29" s="6"/>
      <c r="G29" s="18"/>
      <c r="H29" s="26"/>
    </row>
    <row r="30" spans="1:12">
      <c r="A30" s="7"/>
      <c r="B30" s="6"/>
      <c r="C30" s="4"/>
      <c r="D30" s="5"/>
    </row>
    <row r="31" spans="1:12">
      <c r="A31" s="10"/>
      <c r="B31" s="11">
        <f>SUM(B28:B30)</f>
        <v>0</v>
      </c>
      <c r="C31" s="10"/>
      <c r="D31" s="11">
        <f>SUM(D28:D30)</f>
        <v>0</v>
      </c>
      <c r="F31" s="11">
        <f>SUM(F28:F30)</f>
        <v>0</v>
      </c>
      <c r="H31" s="11">
        <f>SUM(H28:H30)</f>
        <v>0</v>
      </c>
    </row>
    <row r="34" spans="1:12">
      <c r="A34" s="2" t="s">
        <v>7</v>
      </c>
      <c r="L34" s="17">
        <f>+L6+L8+L13-L21-L26</f>
        <v>0</v>
      </c>
    </row>
    <row r="35" spans="1:12">
      <c r="A35" s="2"/>
      <c r="L35" s="17"/>
    </row>
    <row r="36" spans="1:12">
      <c r="A36" s="1" t="s">
        <v>27</v>
      </c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L40"/>
  <sheetViews>
    <sheetView workbookViewId="0">
      <selection sqref="A1:L1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30 DE JUNIO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7"/>
      <c r="D16" s="6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+B31+D31+F31+H31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C29" s="24"/>
      <c r="D29" s="24"/>
      <c r="E29" s="18"/>
      <c r="F29" s="26"/>
    </row>
    <row r="30" spans="1:12">
      <c r="A30" s="7"/>
      <c r="B30" s="6"/>
      <c r="C30" s="4"/>
      <c r="D30" s="5"/>
    </row>
    <row r="31" spans="1:12">
      <c r="A31" s="10"/>
      <c r="B31" s="11">
        <f>SUM(B27:B30)</f>
        <v>0</v>
      </c>
      <c r="C31" s="10"/>
      <c r="D31" s="11">
        <f>SUM(D27:D30)</f>
        <v>0</v>
      </c>
      <c r="F31" s="11">
        <f>SUM(F27:F30)</f>
        <v>0</v>
      </c>
      <c r="H31" s="11">
        <f>SUM(H27:H30)</f>
        <v>0</v>
      </c>
    </row>
    <row r="34" spans="1:12">
      <c r="A34" s="2" t="s">
        <v>7</v>
      </c>
      <c r="L34" s="17">
        <f>+L6+L8+L13-L20-L25</f>
        <v>0</v>
      </c>
    </row>
    <row r="35" spans="1:12">
      <c r="A35" s="2"/>
      <c r="L35" s="17"/>
    </row>
    <row r="36" spans="1:12">
      <c r="A36" s="1" t="s">
        <v>27</v>
      </c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L40"/>
  <sheetViews>
    <sheetView workbookViewId="0">
      <selection sqref="A1:L1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30 DE JUNIO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7"/>
      <c r="D16" s="6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+B31+D31+F31+H31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C29" s="24"/>
      <c r="D29" s="24"/>
      <c r="E29" s="18"/>
      <c r="F29" s="26"/>
    </row>
    <row r="30" spans="1:12">
      <c r="A30" s="7"/>
      <c r="B30" s="6"/>
      <c r="C30" s="4"/>
      <c r="D30" s="5"/>
    </row>
    <row r="31" spans="1:12">
      <c r="A31" s="10"/>
      <c r="B31" s="11">
        <f>SUM(B27:B30)</f>
        <v>0</v>
      </c>
      <c r="C31" s="10"/>
      <c r="D31" s="11">
        <f>SUM(D27:D30)</f>
        <v>0</v>
      </c>
      <c r="F31" s="11">
        <f>SUM(F27:F30)</f>
        <v>0</v>
      </c>
      <c r="H31" s="11">
        <f>SUM(H27:H30)</f>
        <v>0</v>
      </c>
    </row>
    <row r="34" spans="1:12">
      <c r="A34" s="2" t="s">
        <v>7</v>
      </c>
      <c r="L34" s="17">
        <f>+L6+L8+L13-L20-L25</f>
        <v>0</v>
      </c>
    </row>
    <row r="35" spans="1:12">
      <c r="A35" s="2"/>
      <c r="L35" s="17"/>
    </row>
    <row r="36" spans="1:12">
      <c r="A36" s="1" t="s">
        <v>27</v>
      </c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L41"/>
  <sheetViews>
    <sheetView zoomScaleNormal="100" workbookViewId="0">
      <selection activeCell="H15" sqref="H15"/>
    </sheetView>
  </sheetViews>
  <sheetFormatPr baseColWidth="10" defaultRowHeight="10.5"/>
  <cols>
    <col min="1" max="5" width="11.42578125" style="1"/>
    <col min="6" max="6" width="13.42578125" style="1" customWidth="1"/>
    <col min="7" max="7" width="15.140625" style="1" customWidth="1"/>
    <col min="8" max="8" width="14" style="1" customWidth="1"/>
    <col min="9" max="9" width="11.5703125" style="1" customWidth="1"/>
    <col min="10" max="10" width="11" style="1" customWidth="1"/>
    <col min="11" max="11" width="8.42578125" style="1" customWidth="1"/>
    <col min="12" max="12" width="16.85546875" style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25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30 DE JUNIO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55">
        <v>9703462.5800000001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+B18+D18+F18</f>
        <v>6.96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7">
        <v>42563</v>
      </c>
      <c r="B15" s="6">
        <v>6.96</v>
      </c>
      <c r="C15" s="31"/>
      <c r="D15" s="30"/>
      <c r="E15" s="31"/>
      <c r="F15" s="6"/>
      <c r="L15" s="2"/>
    </row>
    <row r="16" spans="1:12">
      <c r="A16" s="7"/>
      <c r="B16" s="6"/>
      <c r="C16" s="7"/>
      <c r="D16" s="29"/>
      <c r="E16" s="7"/>
      <c r="F16" s="6"/>
      <c r="L16" s="2"/>
    </row>
    <row r="17" spans="1:12">
      <c r="A17" s="7"/>
      <c r="B17" s="6"/>
      <c r="C17" s="7"/>
      <c r="D17" s="6"/>
    </row>
    <row r="18" spans="1:12">
      <c r="A18" s="4"/>
      <c r="B18" s="20">
        <f>SUM(B15:B17)</f>
        <v>6.96</v>
      </c>
      <c r="C18" s="4"/>
      <c r="D18" s="20">
        <f>SUM(D15:D17)</f>
        <v>0</v>
      </c>
      <c r="F18" s="20">
        <f>SUM(F15:F17)</f>
        <v>0</v>
      </c>
    </row>
    <row r="21" spans="1:12">
      <c r="A21" s="1" t="s">
        <v>5</v>
      </c>
      <c r="L21" s="25">
        <f>+B25</f>
        <v>0</v>
      </c>
    </row>
    <row r="22" spans="1:12">
      <c r="A22" s="22" t="s">
        <v>8</v>
      </c>
      <c r="B22" s="21" t="s">
        <v>9</v>
      </c>
    </row>
    <row r="23" spans="1:12">
      <c r="A23" s="8"/>
    </row>
    <row r="24" spans="1:12">
      <c r="A24" s="8"/>
    </row>
    <row r="25" spans="1:12">
      <c r="B25" s="20">
        <f>SUM(B23:B24)</f>
        <v>0</v>
      </c>
    </row>
    <row r="26" spans="1:12">
      <c r="A26" s="1" t="s">
        <v>6</v>
      </c>
      <c r="L26" s="16">
        <f>+B32+D32+F32+H32</f>
        <v>0</v>
      </c>
    </row>
    <row r="27" spans="1:12">
      <c r="A27" s="3" t="s">
        <v>8</v>
      </c>
      <c r="B27" s="3" t="s">
        <v>9</v>
      </c>
      <c r="C27" s="3" t="s">
        <v>8</v>
      </c>
      <c r="D27" s="3" t="s">
        <v>9</v>
      </c>
      <c r="E27" s="3" t="s">
        <v>8</v>
      </c>
      <c r="F27" s="3" t="s">
        <v>9</v>
      </c>
      <c r="G27" s="3" t="s">
        <v>8</v>
      </c>
      <c r="H27" s="3" t="s">
        <v>9</v>
      </c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A29" s="8"/>
      <c r="B29" s="30"/>
      <c r="C29" s="7"/>
      <c r="D29" s="30"/>
      <c r="E29" s="7"/>
      <c r="F29" s="6"/>
      <c r="G29" s="18"/>
      <c r="H29" s="26"/>
    </row>
    <row r="30" spans="1:12" ht="11.25">
      <c r="A30" s="7"/>
      <c r="B30" s="30"/>
      <c r="C30" s="31"/>
      <c r="D30" s="30"/>
      <c r="E30" s="33"/>
      <c r="F30" s="34"/>
      <c r="G30" s="18"/>
      <c r="H30" s="26"/>
    </row>
    <row r="31" spans="1:12">
      <c r="A31" s="7"/>
      <c r="B31" s="6"/>
      <c r="C31" s="4"/>
      <c r="D31" s="5"/>
    </row>
    <row r="32" spans="1:12">
      <c r="A32" s="10"/>
      <c r="B32" s="11">
        <f>SUM(B28:B31)</f>
        <v>0</v>
      </c>
      <c r="C32" s="10"/>
      <c r="D32" s="11">
        <f>SUM(D28:D31)</f>
        <v>0</v>
      </c>
      <c r="F32" s="11">
        <f>SUM(F28:F31)</f>
        <v>0</v>
      </c>
      <c r="H32" s="11">
        <f>SUM(H28:H31)</f>
        <v>0</v>
      </c>
    </row>
    <row r="35" spans="1:12">
      <c r="A35" s="2" t="s">
        <v>7</v>
      </c>
      <c r="L35" s="17">
        <f>+L6+L8+L13-L21-L26</f>
        <v>9703469.540000001</v>
      </c>
    </row>
    <row r="36" spans="1:12">
      <c r="A36" s="2"/>
      <c r="L36" s="17"/>
    </row>
    <row r="37" spans="1:12">
      <c r="A37" s="1" t="s">
        <v>27</v>
      </c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</row>
    <row r="41" spans="1:12">
      <c r="A41" s="2"/>
      <c r="L41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L39"/>
  <sheetViews>
    <sheetView workbookViewId="0">
      <selection sqref="A1:L1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26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30 DE JUNIO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+B30+D30+F30+H30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>
      <c r="A29" s="7"/>
      <c r="B29" s="6"/>
      <c r="C29" s="4"/>
      <c r="D29" s="5"/>
    </row>
    <row r="30" spans="1:12">
      <c r="A30" s="10"/>
      <c r="B30" s="11">
        <f>SUM(B27:B29)</f>
        <v>0</v>
      </c>
      <c r="C30" s="10"/>
      <c r="D30" s="11">
        <f>SUM(D27:D29)</f>
        <v>0</v>
      </c>
      <c r="F30" s="11">
        <f>SUM(F27:F29)</f>
        <v>0</v>
      </c>
      <c r="H30" s="11">
        <f>SUM(H27:H29)</f>
        <v>0</v>
      </c>
    </row>
    <row r="33" spans="1:12">
      <c r="A33" s="2" t="s">
        <v>7</v>
      </c>
      <c r="L33" s="17">
        <f>+L6+L8+L13-L20-L25</f>
        <v>0</v>
      </c>
    </row>
    <row r="34" spans="1:12">
      <c r="A34" s="2"/>
      <c r="L34" s="17"/>
    </row>
    <row r="35" spans="1:12">
      <c r="A35" s="1" t="s">
        <v>27</v>
      </c>
      <c r="L35" s="17"/>
    </row>
    <row r="36" spans="1:12">
      <c r="A36" s="2"/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L39"/>
  <sheetViews>
    <sheetView zoomScaleNormal="100" workbookViewId="0">
      <selection activeCell="I15" sqref="I15"/>
    </sheetView>
  </sheetViews>
  <sheetFormatPr baseColWidth="10" defaultRowHeight="10.5"/>
  <cols>
    <col min="1" max="5" width="11.42578125" style="1"/>
    <col min="6" max="6" width="13.42578125" style="1" customWidth="1"/>
    <col min="7" max="7" width="15.140625" style="1" customWidth="1"/>
    <col min="8" max="8" width="14" style="1" customWidth="1"/>
    <col min="9" max="9" width="11.5703125" style="1" customWidth="1"/>
    <col min="10" max="10" width="11" style="1" customWidth="1"/>
    <col min="11" max="11" width="8.42578125" style="1" customWidth="1"/>
    <col min="12" max="12" width="16.85546875" style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29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30 DE JUNIO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67404.210000000006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+B30+D30+F30+H30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>
      <c r="A29" s="7"/>
      <c r="B29" s="6"/>
      <c r="C29" s="4"/>
      <c r="D29" s="5"/>
    </row>
    <row r="30" spans="1:12">
      <c r="A30" s="10"/>
      <c r="B30" s="11">
        <f>SUM(B27:B29)</f>
        <v>0</v>
      </c>
      <c r="C30" s="10"/>
      <c r="D30" s="11">
        <f>SUM(D27:D29)</f>
        <v>0</v>
      </c>
      <c r="F30" s="11">
        <f>SUM(F27:F29)</f>
        <v>0</v>
      </c>
      <c r="H30" s="11">
        <f>SUM(H27:H29)</f>
        <v>0</v>
      </c>
    </row>
    <row r="33" spans="1:12">
      <c r="A33" s="2" t="s">
        <v>7</v>
      </c>
      <c r="L33" s="17">
        <f>+L6+L8+L13-L20-L25</f>
        <v>67404.210000000006</v>
      </c>
    </row>
    <row r="34" spans="1:12">
      <c r="A34" s="2"/>
      <c r="L34" s="17"/>
    </row>
    <row r="35" spans="1:12">
      <c r="A35" s="1" t="s">
        <v>27</v>
      </c>
      <c r="L35" s="17"/>
    </row>
    <row r="36" spans="1:12">
      <c r="A36" s="2"/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L39"/>
  <sheetViews>
    <sheetView workbookViewId="0">
      <selection activeCell="A4" sqref="A4:L4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30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30 DE JUNIO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+B30+D30+F30+H30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>
      <c r="A29" s="7"/>
      <c r="B29" s="6"/>
      <c r="C29" s="4"/>
      <c r="D29" s="5"/>
    </row>
    <row r="30" spans="1:12">
      <c r="A30" s="10"/>
      <c r="B30" s="11">
        <f>SUM(B27:B29)</f>
        <v>0</v>
      </c>
      <c r="C30" s="10"/>
      <c r="D30" s="11">
        <f>SUM(D27:D29)</f>
        <v>0</v>
      </c>
      <c r="F30" s="11">
        <f>SUM(F27:F29)</f>
        <v>0</v>
      </c>
      <c r="H30" s="11">
        <f>SUM(H27:H29)</f>
        <v>0</v>
      </c>
    </row>
    <row r="33" spans="1:12">
      <c r="A33" s="2" t="s">
        <v>7</v>
      </c>
      <c r="L33" s="17">
        <f>+L6+L8+L13-L20-L25</f>
        <v>0</v>
      </c>
    </row>
    <row r="34" spans="1:12">
      <c r="A34" s="2"/>
      <c r="L34" s="17"/>
    </row>
    <row r="35" spans="1:12">
      <c r="A35" s="1" t="s">
        <v>27</v>
      </c>
      <c r="L35" s="17"/>
    </row>
    <row r="36" spans="1:12">
      <c r="A36" s="2"/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O82"/>
  <sheetViews>
    <sheetView topLeftCell="A22" zoomScaleNormal="100" workbookViewId="0">
      <selection activeCell="I19" sqref="I19"/>
    </sheetView>
  </sheetViews>
  <sheetFormatPr baseColWidth="10" defaultRowHeight="10.5"/>
  <cols>
    <col min="1" max="1" width="11.42578125" style="1"/>
    <col min="2" max="2" width="12.140625" style="1" customWidth="1"/>
    <col min="3" max="5" width="11.42578125" style="1"/>
    <col min="6" max="6" width="13.42578125" style="1" customWidth="1"/>
    <col min="7" max="7" width="15.140625" style="1" customWidth="1"/>
    <col min="8" max="8" width="14" style="1" customWidth="1"/>
    <col min="9" max="9" width="11.5703125" style="1" customWidth="1"/>
    <col min="10" max="10" width="11" style="1" customWidth="1"/>
    <col min="11" max="11" width="8.42578125" style="1" customWidth="1"/>
    <col min="12" max="12" width="16.85546875" style="1" customWidth="1"/>
    <col min="13" max="13" width="9.140625" style="1" customWidth="1"/>
    <col min="14" max="14" width="9.7109375" style="1" customWidth="1"/>
    <col min="15" max="15" width="7.28515625" style="1" customWidth="1"/>
    <col min="16" max="16384" width="11.42578125" style="1"/>
  </cols>
  <sheetData>
    <row r="1" spans="1:15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5" s="14" customFormat="1" ht="14.25">
      <c r="A2" s="62" t="s">
        <v>10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5" s="14" customFormat="1" ht="14.25">
      <c r="A3" s="62" t="str">
        <f>+'SERFIN 8974'!A3:J3</f>
        <v>AL 30 DE JUNIO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5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5">
      <c r="A6" s="2" t="s">
        <v>2</v>
      </c>
      <c r="L6" s="13">
        <v>181408.8</v>
      </c>
    </row>
    <row r="7" spans="1:15">
      <c r="M7" s="15"/>
      <c r="N7" s="15"/>
      <c r="O7" s="38"/>
    </row>
    <row r="8" spans="1:15">
      <c r="A8" s="1" t="s">
        <v>3</v>
      </c>
      <c r="L8" s="25">
        <f>+C13+F13+I13</f>
        <v>0</v>
      </c>
      <c r="M8" s="15"/>
      <c r="N8" s="15"/>
      <c r="O8" s="38"/>
    </row>
    <row r="9" spans="1:15">
      <c r="A9" s="3" t="s">
        <v>8</v>
      </c>
      <c r="B9" s="3" t="s">
        <v>28</v>
      </c>
      <c r="C9" s="3" t="s">
        <v>9</v>
      </c>
      <c r="D9" s="3" t="s">
        <v>8</v>
      </c>
      <c r="E9" s="3" t="s">
        <v>28</v>
      </c>
      <c r="F9" s="3" t="s">
        <v>9</v>
      </c>
      <c r="G9" s="3"/>
      <c r="H9" s="3"/>
      <c r="I9" s="3"/>
      <c r="M9" s="15"/>
      <c r="N9" s="15"/>
      <c r="O9" s="38"/>
    </row>
    <row r="10" spans="1:15">
      <c r="A10" s="37"/>
      <c r="C10" s="41"/>
      <c r="D10" s="37"/>
      <c r="F10" s="41"/>
      <c r="G10" s="37"/>
      <c r="I10" s="41"/>
      <c r="M10" s="15"/>
      <c r="N10" s="15"/>
      <c r="O10" s="38"/>
    </row>
    <row r="11" spans="1:15">
      <c r="A11" s="37"/>
      <c r="C11" s="41"/>
      <c r="D11" s="37"/>
      <c r="F11" s="41"/>
      <c r="G11" s="37"/>
      <c r="I11" s="41"/>
      <c r="M11" s="15"/>
      <c r="N11" s="15"/>
      <c r="O11" s="38"/>
    </row>
    <row r="12" spans="1:15">
      <c r="A12" s="37"/>
      <c r="C12" s="41"/>
      <c r="D12" s="37"/>
      <c r="F12" s="41"/>
      <c r="G12" s="37"/>
      <c r="I12" s="41"/>
      <c r="M12" s="15"/>
      <c r="N12" s="15"/>
      <c r="O12" s="38"/>
    </row>
    <row r="13" spans="1:15">
      <c r="C13" s="17">
        <f>SUM(C10:C12)</f>
        <v>0</v>
      </c>
      <c r="F13" s="17">
        <f>SUM(F10:F12)</f>
        <v>0</v>
      </c>
      <c r="I13" s="17"/>
      <c r="M13" s="15"/>
      <c r="N13" s="15"/>
      <c r="O13" s="38"/>
    </row>
    <row r="14" spans="1:15">
      <c r="A14" s="1" t="s">
        <v>4</v>
      </c>
      <c r="L14" s="16">
        <f>+B23+D23+F23+H23</f>
        <v>0</v>
      </c>
      <c r="M14" s="15"/>
      <c r="N14" s="15"/>
      <c r="O14" s="38"/>
    </row>
    <row r="15" spans="1:15">
      <c r="A15" s="3" t="s">
        <v>8</v>
      </c>
      <c r="B15" s="3" t="s">
        <v>9</v>
      </c>
      <c r="C15" s="3" t="s">
        <v>8</v>
      </c>
      <c r="D15" s="3" t="s">
        <v>9</v>
      </c>
      <c r="E15" s="3" t="s">
        <v>8</v>
      </c>
      <c r="F15" s="3" t="s">
        <v>9</v>
      </c>
      <c r="G15" s="3" t="s">
        <v>8</v>
      </c>
      <c r="H15" s="3" t="s">
        <v>9</v>
      </c>
      <c r="L15" s="2"/>
      <c r="M15" s="15"/>
      <c r="N15" s="15"/>
      <c r="O15" s="38"/>
    </row>
    <row r="16" spans="1:15">
      <c r="A16" s="52"/>
      <c r="B16" s="41"/>
      <c r="C16" s="7"/>
      <c r="D16" s="6"/>
      <c r="E16" s="19"/>
      <c r="F16" s="15"/>
      <c r="G16" s="37"/>
      <c r="H16" s="15"/>
      <c r="M16" s="15"/>
      <c r="N16" s="15"/>
      <c r="O16" s="38"/>
    </row>
    <row r="17" spans="1:15">
      <c r="A17" s="52"/>
      <c r="B17" s="41"/>
      <c r="C17" s="7"/>
      <c r="D17" s="6"/>
      <c r="E17" s="19"/>
      <c r="F17" s="15"/>
      <c r="G17" s="37"/>
      <c r="H17" s="15"/>
      <c r="M17" s="15"/>
      <c r="N17" s="15"/>
      <c r="O17" s="38"/>
    </row>
    <row r="18" spans="1:15">
      <c r="A18" s="52"/>
      <c r="B18" s="41"/>
      <c r="C18" s="7"/>
      <c r="D18" s="6"/>
      <c r="E18" s="19"/>
      <c r="F18" s="15"/>
      <c r="G18" s="37"/>
      <c r="H18" s="15"/>
    </row>
    <row r="19" spans="1:15">
      <c r="A19" s="52"/>
      <c r="B19" s="41"/>
      <c r="C19" s="7"/>
      <c r="D19" s="6"/>
      <c r="E19" s="19"/>
      <c r="F19" s="15"/>
      <c r="G19" s="37"/>
      <c r="H19" s="15"/>
    </row>
    <row r="20" spans="1:15">
      <c r="A20" s="42"/>
      <c r="B20" s="15"/>
      <c r="C20" s="7"/>
      <c r="D20" s="6"/>
      <c r="E20" s="19"/>
      <c r="F20" s="43"/>
    </row>
    <row r="21" spans="1:15">
      <c r="A21" s="42"/>
      <c r="B21" s="15"/>
      <c r="C21" s="7"/>
      <c r="D21" s="6"/>
      <c r="E21" s="19"/>
      <c r="F21" s="35"/>
    </row>
    <row r="22" spans="1:15">
      <c r="A22" s="42"/>
      <c r="B22" s="15"/>
      <c r="C22" s="7"/>
      <c r="D22" s="6"/>
    </row>
    <row r="23" spans="1:15">
      <c r="A23" s="4"/>
      <c r="B23" s="20">
        <f>SUM(B16:B22)</f>
        <v>0</v>
      </c>
      <c r="C23" s="4"/>
      <c r="D23" s="20">
        <f>SUM(D16:D22)</f>
        <v>0</v>
      </c>
      <c r="F23" s="20">
        <f>SUM(F16:F21)</f>
        <v>0</v>
      </c>
      <c r="H23" s="20">
        <f>SUM(H16:H21)</f>
        <v>0</v>
      </c>
    </row>
    <row r="26" spans="1:15">
      <c r="A26" s="1" t="s">
        <v>5</v>
      </c>
      <c r="L26" s="16">
        <f>+B31+D31+F31</f>
        <v>0</v>
      </c>
    </row>
    <row r="27" spans="1:15">
      <c r="A27" s="3" t="s">
        <v>8</v>
      </c>
      <c r="B27" s="3" t="s">
        <v>9</v>
      </c>
      <c r="C27" s="3" t="s">
        <v>8</v>
      </c>
      <c r="D27" s="48" t="s">
        <v>9</v>
      </c>
      <c r="E27" s="3" t="s">
        <v>8</v>
      </c>
      <c r="F27" s="48" t="s">
        <v>9</v>
      </c>
    </row>
    <row r="28" spans="1:15">
      <c r="A28" s="39"/>
      <c r="B28" s="41"/>
      <c r="C28" s="39"/>
      <c r="D28" s="41"/>
      <c r="E28" s="19"/>
      <c r="F28" s="15"/>
    </row>
    <row r="29" spans="1:15">
      <c r="A29" s="39"/>
      <c r="B29" s="41"/>
      <c r="C29" s="39"/>
      <c r="D29" s="41"/>
      <c r="E29" s="19"/>
      <c r="F29" s="15"/>
    </row>
    <row r="30" spans="1:15">
      <c r="A30" s="39"/>
      <c r="B30" s="41"/>
      <c r="C30" s="39"/>
      <c r="D30" s="41"/>
      <c r="E30" s="39"/>
      <c r="F30" s="41"/>
    </row>
    <row r="31" spans="1:15">
      <c r="A31" s="37"/>
      <c r="B31" s="46">
        <f>SUM(B28:B30)</f>
        <v>0</v>
      </c>
      <c r="C31" s="15"/>
      <c r="D31" s="46">
        <f>SUM(D28:D30)</f>
        <v>0</v>
      </c>
      <c r="F31" s="46">
        <f>SUM(F28:F30)</f>
        <v>0</v>
      </c>
    </row>
    <row r="32" spans="1:15">
      <c r="A32" s="1" t="s">
        <v>6</v>
      </c>
      <c r="L32" s="16">
        <f>+B44+D44+F44+H44</f>
        <v>47036.759999999995</v>
      </c>
    </row>
    <row r="33" spans="1:12">
      <c r="A33" s="3" t="s">
        <v>8</v>
      </c>
      <c r="B33" s="3" t="s">
        <v>9</v>
      </c>
      <c r="C33" s="3" t="s">
        <v>8</v>
      </c>
      <c r="D33" s="48" t="s">
        <v>9</v>
      </c>
      <c r="E33" s="3" t="s">
        <v>8</v>
      </c>
      <c r="F33" s="48" t="s">
        <v>9</v>
      </c>
      <c r="G33" s="3" t="s">
        <v>8</v>
      </c>
      <c r="H33" s="48" t="s">
        <v>9</v>
      </c>
    </row>
    <row r="34" spans="1:12">
      <c r="A34" s="8">
        <v>41107</v>
      </c>
      <c r="B34" s="6">
        <v>2162.9499999999998</v>
      </c>
      <c r="C34" s="7">
        <v>41304</v>
      </c>
      <c r="D34" s="49">
        <v>8464.09</v>
      </c>
      <c r="E34" s="42">
        <v>42915</v>
      </c>
      <c r="F34" s="15">
        <v>28380.12</v>
      </c>
    </row>
    <row r="35" spans="1:12">
      <c r="A35" s="8">
        <v>41113</v>
      </c>
      <c r="B35" s="6">
        <v>1200</v>
      </c>
      <c r="C35" s="7">
        <v>41305</v>
      </c>
      <c r="D35" s="49">
        <v>606.57000000000005</v>
      </c>
      <c r="E35" s="42">
        <v>42916</v>
      </c>
      <c r="F35" s="15">
        <v>396.98</v>
      </c>
    </row>
    <row r="36" spans="1:12">
      <c r="A36" s="7">
        <v>41115</v>
      </c>
      <c r="B36" s="6">
        <v>2863</v>
      </c>
      <c r="C36" s="7">
        <v>41358</v>
      </c>
      <c r="D36" s="49">
        <v>87.5</v>
      </c>
      <c r="E36" s="42"/>
      <c r="F36" s="15"/>
    </row>
    <row r="37" spans="1:12">
      <c r="A37" s="7">
        <v>41153</v>
      </c>
      <c r="B37" s="6">
        <v>244.6</v>
      </c>
      <c r="C37" s="7">
        <v>41380</v>
      </c>
      <c r="D37" s="49">
        <v>92.5</v>
      </c>
      <c r="E37" s="42"/>
      <c r="F37" s="15"/>
    </row>
    <row r="38" spans="1:12">
      <c r="A38" s="7">
        <v>41157</v>
      </c>
      <c r="B38" s="6">
        <v>92.57</v>
      </c>
      <c r="C38" s="7">
        <v>41390</v>
      </c>
      <c r="D38" s="49">
        <v>712</v>
      </c>
      <c r="E38" s="42"/>
      <c r="F38" s="15"/>
    </row>
    <row r="39" spans="1:12">
      <c r="A39" s="7">
        <v>41157</v>
      </c>
      <c r="B39" s="6">
        <v>97.57</v>
      </c>
      <c r="C39" s="33">
        <v>42150</v>
      </c>
      <c r="D39" s="51">
        <v>100.79</v>
      </c>
      <c r="E39" s="42"/>
      <c r="F39" s="15"/>
    </row>
    <row r="40" spans="1:12">
      <c r="A40" s="7">
        <v>41164</v>
      </c>
      <c r="B40" s="6">
        <v>222.42</v>
      </c>
      <c r="C40" s="7">
        <v>42284</v>
      </c>
      <c r="D40" s="50">
        <v>98.14</v>
      </c>
      <c r="E40" s="42"/>
      <c r="F40" s="15"/>
    </row>
    <row r="41" spans="1:12">
      <c r="A41" s="7">
        <v>41234</v>
      </c>
      <c r="B41" s="6">
        <v>912.49</v>
      </c>
      <c r="C41" s="7">
        <v>42460</v>
      </c>
      <c r="D41" s="15">
        <v>4.32</v>
      </c>
    </row>
    <row r="42" spans="1:12">
      <c r="A42" s="7">
        <v>41236</v>
      </c>
      <c r="B42" s="6">
        <v>298.14999999999998</v>
      </c>
    </row>
    <row r="43" spans="1:12">
      <c r="A43" s="7"/>
      <c r="B43" s="6"/>
      <c r="C43" s="4"/>
      <c r="D43" s="5"/>
      <c r="E43" s="42"/>
      <c r="F43" s="15"/>
    </row>
    <row r="44" spans="1:12">
      <c r="A44" s="10"/>
      <c r="B44" s="11">
        <f>SUM(B34:B43)</f>
        <v>8093.7499999999991</v>
      </c>
      <c r="C44" s="10"/>
      <c r="D44" s="11">
        <f>SUM(D34:D43)</f>
        <v>10165.91</v>
      </c>
      <c r="E44" s="10"/>
      <c r="F44" s="11">
        <f>SUM(F34:F43)</f>
        <v>28777.1</v>
      </c>
      <c r="G44" s="10"/>
      <c r="H44" s="11">
        <f>SUM(H34:H43)</f>
        <v>0</v>
      </c>
    </row>
    <row r="45" spans="1:12">
      <c r="L45" s="17">
        <f>+L5+L7+L13-L25-L31</f>
        <v>0</v>
      </c>
    </row>
    <row r="46" spans="1:12">
      <c r="A46" s="2" t="s">
        <v>7</v>
      </c>
      <c r="L46" s="17">
        <f>+L6+L8+L14-L26-L32</f>
        <v>134372.03999999998</v>
      </c>
    </row>
    <row r="47" spans="1:12">
      <c r="L47" s="17"/>
    </row>
    <row r="48" spans="1:12">
      <c r="A48" s="1" t="s">
        <v>27</v>
      </c>
      <c r="L48" s="38"/>
    </row>
    <row r="49" spans="12:12">
      <c r="L49" s="58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spans="1:1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spans="1:1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</row>
    <row r="70" spans="1:1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1:1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1:1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1:1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1:1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38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L49"/>
  <sheetViews>
    <sheetView zoomScaleNormal="100" workbookViewId="0">
      <selection activeCell="G19" sqref="G19"/>
    </sheetView>
  </sheetViews>
  <sheetFormatPr baseColWidth="10" defaultRowHeight="10.5"/>
  <cols>
    <col min="1" max="1" width="11.42578125" style="1"/>
    <col min="2" max="2" width="12.140625" style="1" customWidth="1"/>
    <col min="3" max="5" width="11.42578125" style="1"/>
    <col min="6" max="6" width="13.42578125" style="1" customWidth="1"/>
    <col min="7" max="7" width="15.140625" style="1" customWidth="1"/>
    <col min="8" max="8" width="14" style="1" customWidth="1"/>
    <col min="9" max="9" width="11.5703125" style="1" customWidth="1"/>
    <col min="10" max="10" width="11" style="1" customWidth="1"/>
    <col min="11" max="11" width="8.42578125" style="1" customWidth="1"/>
    <col min="12" max="12" width="16.85546875" style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30 DE JUNIO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286223.65000000002</v>
      </c>
    </row>
    <row r="8" spans="1:12">
      <c r="A8" s="1" t="s">
        <v>3</v>
      </c>
      <c r="L8" s="25">
        <f>+C16+F16+I16</f>
        <v>12560.03</v>
      </c>
    </row>
    <row r="9" spans="1:12">
      <c r="A9" s="3" t="s">
        <v>8</v>
      </c>
      <c r="B9" s="3" t="s">
        <v>28</v>
      </c>
      <c r="C9" s="3" t="s">
        <v>9</v>
      </c>
      <c r="D9" s="3" t="s">
        <v>8</v>
      </c>
      <c r="E9" s="3" t="s">
        <v>28</v>
      </c>
      <c r="F9" s="3" t="s">
        <v>9</v>
      </c>
      <c r="G9" s="3" t="s">
        <v>8</v>
      </c>
      <c r="H9" s="3" t="s">
        <v>28</v>
      </c>
      <c r="I9" s="3" t="s">
        <v>9</v>
      </c>
    </row>
    <row r="10" spans="1:12">
      <c r="A10" s="42">
        <v>42836</v>
      </c>
      <c r="B10" s="3">
        <v>10561</v>
      </c>
      <c r="C10" s="41">
        <v>2000</v>
      </c>
      <c r="D10" s="42"/>
      <c r="E10" s="3"/>
      <c r="F10" s="15"/>
      <c r="G10" s="42"/>
      <c r="H10" s="3"/>
      <c r="I10" s="15"/>
    </row>
    <row r="11" spans="1:12">
      <c r="A11" s="42">
        <v>42863</v>
      </c>
      <c r="B11" s="3">
        <v>10583</v>
      </c>
      <c r="C11" s="41">
        <v>10560.03</v>
      </c>
      <c r="D11" s="42"/>
      <c r="E11" s="3"/>
      <c r="F11" s="15"/>
      <c r="G11" s="42"/>
      <c r="H11" s="3"/>
      <c r="I11" s="15"/>
    </row>
    <row r="12" spans="1:12">
      <c r="A12" s="42"/>
      <c r="B12" s="3"/>
      <c r="C12" s="15"/>
      <c r="D12" s="42"/>
      <c r="E12" s="3"/>
      <c r="F12" s="15"/>
    </row>
    <row r="13" spans="1:12">
      <c r="A13" s="42"/>
      <c r="B13" s="3"/>
      <c r="C13" s="15"/>
      <c r="D13" s="42"/>
      <c r="E13" s="3"/>
      <c r="F13" s="15"/>
    </row>
    <row r="14" spans="1:12">
      <c r="A14" s="42"/>
      <c r="B14" s="3"/>
      <c r="C14" s="15"/>
      <c r="D14" s="42"/>
      <c r="E14" s="3"/>
      <c r="F14" s="15"/>
    </row>
    <row r="15" spans="1:12">
      <c r="A15" s="42"/>
      <c r="B15" s="3"/>
      <c r="C15" s="15"/>
      <c r="D15" s="42"/>
      <c r="E15" s="3"/>
      <c r="F15" s="15"/>
    </row>
    <row r="16" spans="1:12">
      <c r="C16" s="17">
        <f>SUM(C10:C15)</f>
        <v>12560.03</v>
      </c>
      <c r="D16" s="42"/>
      <c r="E16" s="3"/>
      <c r="F16" s="17">
        <f>SUM(F10:F15)</f>
        <v>0</v>
      </c>
      <c r="I16" s="17">
        <f>SUM(I10:I15)</f>
        <v>0</v>
      </c>
    </row>
    <row r="17" spans="1:12">
      <c r="A17" s="1" t="s">
        <v>4</v>
      </c>
      <c r="F17" s="17"/>
    </row>
    <row r="18" spans="1:12">
      <c r="A18" s="3" t="s">
        <v>8</v>
      </c>
      <c r="B18" s="3" t="s">
        <v>9</v>
      </c>
      <c r="C18" s="3" t="s">
        <v>8</v>
      </c>
      <c r="D18" s="3" t="s">
        <v>9</v>
      </c>
      <c r="E18" s="3" t="s">
        <v>8</v>
      </c>
      <c r="F18" s="3" t="s">
        <v>9</v>
      </c>
      <c r="L18" s="16">
        <f>+B24+D24+F24</f>
        <v>0</v>
      </c>
    </row>
    <row r="19" spans="1:12">
      <c r="A19" s="33"/>
      <c r="B19" s="34"/>
      <c r="C19" s="33"/>
      <c r="D19" s="34"/>
      <c r="E19" s="60"/>
      <c r="L19" s="2"/>
    </row>
    <row r="20" spans="1:12">
      <c r="A20" s="33"/>
      <c r="B20" s="34"/>
      <c r="C20" s="33"/>
      <c r="D20" s="34"/>
      <c r="E20" s="60"/>
      <c r="L20" s="2"/>
    </row>
    <row r="21" spans="1:12">
      <c r="A21" s="33"/>
      <c r="B21" s="34"/>
      <c r="C21" s="33"/>
      <c r="D21" s="34"/>
      <c r="E21" s="60"/>
      <c r="L21" s="2"/>
    </row>
    <row r="22" spans="1:12">
      <c r="A22" s="33"/>
      <c r="B22" s="34"/>
      <c r="C22" s="33"/>
      <c r="D22" s="34"/>
      <c r="E22" s="60"/>
      <c r="L22" s="2"/>
    </row>
    <row r="23" spans="1:12">
      <c r="A23" s="33"/>
      <c r="B23" s="34"/>
      <c r="C23" s="33"/>
      <c r="D23" s="34"/>
      <c r="E23" s="57"/>
      <c r="F23" s="9"/>
    </row>
    <row r="24" spans="1:12">
      <c r="A24" s="4"/>
      <c r="B24" s="20">
        <f>SUM(B19:B23)</f>
        <v>0</v>
      </c>
      <c r="C24" s="4"/>
      <c r="D24" s="20">
        <f>SUM(D19:D23)</f>
        <v>0</v>
      </c>
      <c r="F24" s="20">
        <f>SUM(F19:F23)</f>
        <v>0</v>
      </c>
    </row>
    <row r="26" spans="1:12">
      <c r="A26" s="1" t="s">
        <v>5</v>
      </c>
    </row>
    <row r="27" spans="1:12">
      <c r="A27" s="3" t="s">
        <v>8</v>
      </c>
      <c r="B27" s="3" t="s">
        <v>9</v>
      </c>
      <c r="C27" s="3" t="s">
        <v>8</v>
      </c>
      <c r="D27" s="3" t="s">
        <v>9</v>
      </c>
      <c r="L27" s="25">
        <f>+B31+D31</f>
        <v>0</v>
      </c>
    </row>
    <row r="28" spans="1:12">
      <c r="A28" s="33"/>
      <c r="B28" s="34"/>
    </row>
    <row r="29" spans="1:12">
      <c r="A29" s="33"/>
      <c r="B29" s="34"/>
    </row>
    <row r="30" spans="1:12">
      <c r="A30" s="33"/>
      <c r="B30" s="34"/>
      <c r="C30" s="33"/>
      <c r="D30" s="34"/>
    </row>
    <row r="31" spans="1:12">
      <c r="B31" s="38">
        <f>SUM(B28:B30)</f>
        <v>0</v>
      </c>
      <c r="D31" s="38">
        <f>SUM(D28:D30)</f>
        <v>0</v>
      </c>
    </row>
    <row r="32" spans="1:12">
      <c r="A32" s="1" t="s">
        <v>6</v>
      </c>
    </row>
    <row r="33" spans="1:12">
      <c r="A33" s="3" t="s">
        <v>8</v>
      </c>
      <c r="B33" s="3" t="s">
        <v>9</v>
      </c>
      <c r="C33" s="3" t="s">
        <v>8</v>
      </c>
      <c r="D33" s="3" t="s">
        <v>9</v>
      </c>
      <c r="E33" s="3" t="s">
        <v>8</v>
      </c>
      <c r="F33" s="3" t="s">
        <v>9</v>
      </c>
      <c r="G33" s="3" t="s">
        <v>8</v>
      </c>
      <c r="H33" s="3" t="s">
        <v>9</v>
      </c>
      <c r="I33" s="3" t="s">
        <v>8</v>
      </c>
      <c r="J33" s="3" t="s">
        <v>9</v>
      </c>
      <c r="L33" s="16">
        <f>+B40+D40+F40+H40+J40</f>
        <v>58412.679999999993</v>
      </c>
    </row>
    <row r="34" spans="1:12">
      <c r="A34" s="8">
        <v>40978</v>
      </c>
      <c r="B34" s="34">
        <v>274.31</v>
      </c>
      <c r="C34" s="33"/>
      <c r="D34" s="34"/>
      <c r="E34" s="33"/>
      <c r="F34" s="34"/>
      <c r="G34" s="33"/>
      <c r="H34" s="34"/>
      <c r="I34" s="33"/>
      <c r="J34" s="34"/>
    </row>
    <row r="35" spans="1:12">
      <c r="A35" s="33">
        <v>42914</v>
      </c>
      <c r="B35" s="34">
        <v>2853.1</v>
      </c>
      <c r="C35" s="33"/>
      <c r="D35" s="34"/>
      <c r="E35" s="33"/>
      <c r="F35" s="34"/>
      <c r="G35" s="33"/>
      <c r="H35" s="34"/>
      <c r="I35" s="33"/>
      <c r="J35" s="34"/>
    </row>
    <row r="36" spans="1:12">
      <c r="A36" s="33">
        <v>42915</v>
      </c>
      <c r="B36" s="34">
        <v>23840.54</v>
      </c>
      <c r="C36" s="33"/>
      <c r="D36" s="34"/>
      <c r="E36" s="33"/>
      <c r="F36" s="34"/>
      <c r="G36" s="33"/>
      <c r="H36" s="34"/>
      <c r="I36" s="33"/>
      <c r="J36" s="34"/>
    </row>
    <row r="37" spans="1:12">
      <c r="A37" s="42">
        <v>42915</v>
      </c>
      <c r="B37" s="34">
        <v>3146.23</v>
      </c>
      <c r="C37" s="33"/>
      <c r="D37" s="34"/>
      <c r="E37" s="33"/>
      <c r="F37" s="34"/>
      <c r="G37" s="33"/>
      <c r="H37" s="34"/>
      <c r="I37" s="33"/>
      <c r="J37" s="34"/>
    </row>
    <row r="38" spans="1:12">
      <c r="A38" s="42">
        <v>42915</v>
      </c>
      <c r="B38" s="34">
        <v>3434.41</v>
      </c>
      <c r="C38" s="33"/>
      <c r="D38" s="34"/>
      <c r="E38" s="33"/>
      <c r="F38" s="34"/>
      <c r="G38" s="33"/>
      <c r="H38" s="34"/>
      <c r="I38" s="33"/>
      <c r="J38" s="34"/>
    </row>
    <row r="39" spans="1:12">
      <c r="A39" s="42">
        <v>42916</v>
      </c>
      <c r="B39" s="34">
        <v>24864.09</v>
      </c>
      <c r="C39" s="33"/>
      <c r="D39" s="34"/>
      <c r="E39" s="33"/>
      <c r="F39" s="34"/>
      <c r="G39" s="33"/>
      <c r="H39" s="34"/>
      <c r="I39" s="33"/>
      <c r="J39" s="34"/>
    </row>
    <row r="40" spans="1:12">
      <c r="B40" s="11">
        <f>SUM(B34:B39)</f>
        <v>58412.679999999993</v>
      </c>
      <c r="C40" s="33"/>
      <c r="D40" s="11">
        <f>SUM(D34:D39)</f>
        <v>0</v>
      </c>
      <c r="F40" s="11">
        <f>SUM(F34:F39)</f>
        <v>0</v>
      </c>
      <c r="H40" s="11">
        <f>SUM(H34:H39)</f>
        <v>0</v>
      </c>
      <c r="I40" s="42"/>
      <c r="J40" s="11">
        <f>SUM(J34:J39)</f>
        <v>0</v>
      </c>
    </row>
    <row r="41" spans="1:12">
      <c r="D41" s="11"/>
      <c r="F41" s="11"/>
      <c r="H41" s="11"/>
      <c r="I41" s="42"/>
      <c r="J41" s="11"/>
    </row>
    <row r="42" spans="1:12">
      <c r="A42" s="2" t="s">
        <v>7</v>
      </c>
      <c r="I42" s="42"/>
      <c r="J42" s="11"/>
    </row>
    <row r="43" spans="1:12">
      <c r="A43" s="2"/>
      <c r="J43" s="11"/>
      <c r="L43" s="17">
        <f>+L6+L8+L18-L27-L33</f>
        <v>240371.00000000006</v>
      </c>
    </row>
    <row r="44" spans="1:12">
      <c r="A44" s="1" t="s">
        <v>27</v>
      </c>
      <c r="L44" s="17"/>
    </row>
    <row r="45" spans="1:12">
      <c r="A45" s="2"/>
      <c r="L45" s="58"/>
    </row>
    <row r="46" spans="1:12">
      <c r="A46" s="2"/>
      <c r="L46" s="58"/>
    </row>
    <row r="47" spans="1:12">
      <c r="A47" s="2"/>
      <c r="L47" s="58"/>
    </row>
    <row r="48" spans="1:12">
      <c r="A48" s="2"/>
      <c r="L48" s="58"/>
    </row>
    <row r="49" spans="1:12">
      <c r="A49" s="2"/>
      <c r="L4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L42"/>
  <sheetViews>
    <sheetView zoomScaleNormal="100" workbookViewId="0">
      <selection activeCell="G14" sqref="G14"/>
    </sheetView>
  </sheetViews>
  <sheetFormatPr baseColWidth="10" defaultRowHeight="10.5"/>
  <cols>
    <col min="1" max="5" width="11.42578125" style="1"/>
    <col min="6" max="6" width="13.42578125" style="1" customWidth="1"/>
    <col min="7" max="7" width="15.140625" style="1" customWidth="1"/>
    <col min="8" max="8" width="14" style="1" customWidth="1"/>
    <col min="9" max="9" width="11.5703125" style="1" customWidth="1"/>
    <col min="10" max="10" width="11" style="1" customWidth="1"/>
    <col min="11" max="11" width="8.42578125" style="1" customWidth="1"/>
    <col min="12" max="12" width="16.85546875" style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12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30 DE JUNIO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57305.46</v>
      </c>
    </row>
    <row r="8" spans="1:12">
      <c r="A8" s="1" t="s">
        <v>3</v>
      </c>
      <c r="L8" s="15">
        <v>0</v>
      </c>
    </row>
    <row r="12" spans="1:12">
      <c r="A12" s="1" t="s">
        <v>4</v>
      </c>
      <c r="L12" s="16">
        <f>+B18+D18+F18</f>
        <v>0</v>
      </c>
    </row>
    <row r="13" spans="1:12">
      <c r="A13" s="3" t="s">
        <v>8</v>
      </c>
      <c r="B13" s="3" t="s">
        <v>9</v>
      </c>
      <c r="C13" s="3" t="s">
        <v>8</v>
      </c>
      <c r="D13" s="3" t="s">
        <v>9</v>
      </c>
      <c r="L13" s="2"/>
    </row>
    <row r="14" spans="1:12">
      <c r="A14" s="7"/>
      <c r="B14" s="12"/>
      <c r="C14" s="19"/>
      <c r="D14" s="12"/>
      <c r="E14" s="9"/>
      <c r="F14" s="9"/>
    </row>
    <row r="15" spans="1:12">
      <c r="A15" s="7"/>
      <c r="B15" s="12"/>
      <c r="C15" s="19"/>
      <c r="D15" s="12"/>
      <c r="E15" s="9"/>
      <c r="F15" s="9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SUM(B14:B16)</f>
        <v>0</v>
      </c>
      <c r="C18" s="4"/>
      <c r="D18" s="20">
        <f>SUM(D14:D16)</f>
        <v>0</v>
      </c>
      <c r="F18" s="20">
        <f>SUM(F14:F16)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+B33+D33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</row>
    <row r="27" spans="1:12">
      <c r="A27" s="8"/>
      <c r="B27" s="21"/>
      <c r="C27" s="7"/>
      <c r="D27" s="6"/>
    </row>
    <row r="28" spans="1:12">
      <c r="A28" s="7"/>
      <c r="B28" s="6"/>
      <c r="C28" s="7"/>
      <c r="D28" s="6"/>
    </row>
    <row r="29" spans="1:12">
      <c r="A29" s="7"/>
      <c r="B29" s="6"/>
      <c r="C29" s="4"/>
      <c r="D29" s="5"/>
    </row>
    <row r="30" spans="1:12">
      <c r="A30" s="7"/>
      <c r="B30" s="6"/>
      <c r="C30" s="4"/>
      <c r="D30" s="5"/>
    </row>
    <row r="31" spans="1:12">
      <c r="A31" s="7"/>
      <c r="B31" s="6"/>
      <c r="C31" s="4"/>
      <c r="D31" s="5"/>
    </row>
    <row r="32" spans="1:12">
      <c r="A32" s="7"/>
      <c r="B32" s="6"/>
      <c r="C32" s="4"/>
      <c r="D32" s="5"/>
    </row>
    <row r="33" spans="1:12">
      <c r="A33" s="10"/>
      <c r="B33" s="11">
        <f>SUM(B27:B31)</f>
        <v>0</v>
      </c>
      <c r="C33" s="10"/>
      <c r="D33" s="11">
        <f>SUM(D27:D31)</f>
        <v>0</v>
      </c>
    </row>
    <row r="36" spans="1:12">
      <c r="A36" s="2" t="s">
        <v>7</v>
      </c>
      <c r="L36" s="17">
        <f>+L6+L8+L12-L21-L25</f>
        <v>57305.46</v>
      </c>
    </row>
    <row r="37" spans="1:12">
      <c r="A37" s="2"/>
      <c r="L37" s="17"/>
    </row>
    <row r="38" spans="1:12">
      <c r="A38" s="1" t="s">
        <v>27</v>
      </c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  <row r="42" spans="1:12">
      <c r="A42" s="2"/>
      <c r="L42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L45"/>
  <sheetViews>
    <sheetView zoomScaleNormal="100" workbookViewId="0">
      <selection activeCell="H13" sqref="H13"/>
    </sheetView>
  </sheetViews>
  <sheetFormatPr baseColWidth="10" defaultRowHeight="10.5"/>
  <cols>
    <col min="1" max="5" width="11.42578125" style="1"/>
    <col min="6" max="6" width="13.42578125" style="1" customWidth="1"/>
    <col min="7" max="7" width="15.140625" style="1" customWidth="1"/>
    <col min="8" max="8" width="14" style="1" customWidth="1"/>
    <col min="9" max="9" width="11.5703125" style="1" customWidth="1"/>
    <col min="10" max="10" width="11" style="1" customWidth="1"/>
    <col min="11" max="11" width="8.42578125" style="1" customWidth="1"/>
    <col min="12" max="12" width="16.85546875" style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30 DE JUNIO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130125.74</v>
      </c>
    </row>
    <row r="8" spans="1:12">
      <c r="A8" s="1" t="s">
        <v>3</v>
      </c>
      <c r="L8" s="15">
        <v>0</v>
      </c>
    </row>
    <row r="12" spans="1:12">
      <c r="A12" s="1" t="s">
        <v>4</v>
      </c>
      <c r="L12" s="16">
        <f>+B18+D18+F18</f>
        <v>0</v>
      </c>
    </row>
    <row r="13" spans="1:12">
      <c r="A13" s="3" t="s">
        <v>8</v>
      </c>
      <c r="B13" s="3" t="s">
        <v>9</v>
      </c>
      <c r="C13" s="3" t="s">
        <v>8</v>
      </c>
      <c r="D13" s="3" t="s">
        <v>9</v>
      </c>
      <c r="L13" s="2"/>
    </row>
    <row r="14" spans="1:12">
      <c r="A14" s="7"/>
      <c r="B14" s="12"/>
      <c r="C14" s="19"/>
      <c r="D14" s="12"/>
      <c r="E14" s="9"/>
      <c r="F14" s="9"/>
    </row>
    <row r="15" spans="1:12">
      <c r="A15" s="7"/>
      <c r="B15" s="12"/>
      <c r="C15" s="19"/>
      <c r="D15" s="12"/>
      <c r="E15" s="9"/>
      <c r="F15" s="9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SUM(B14:B16)</f>
        <v>0</v>
      </c>
      <c r="C18" s="4"/>
      <c r="D18" s="20">
        <f>SUM(D14:D16)</f>
        <v>0</v>
      </c>
      <c r="F18" s="20">
        <f>SUM(F14:F16)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+B33+D33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</row>
    <row r="27" spans="1:12">
      <c r="A27" s="8"/>
      <c r="B27" s="21"/>
      <c r="C27" s="7"/>
      <c r="D27" s="6"/>
    </row>
    <row r="28" spans="1:12">
      <c r="A28" s="7"/>
      <c r="B28" s="6"/>
      <c r="C28" s="7"/>
      <c r="D28" s="6"/>
    </row>
    <row r="29" spans="1:12">
      <c r="A29" s="7"/>
      <c r="B29" s="6"/>
      <c r="C29" s="4"/>
      <c r="D29" s="5"/>
    </row>
    <row r="30" spans="1:12">
      <c r="A30" s="7"/>
      <c r="B30" s="6"/>
      <c r="C30" s="4"/>
      <c r="D30" s="5"/>
    </row>
    <row r="31" spans="1:12">
      <c r="A31" s="7"/>
      <c r="B31" s="6"/>
      <c r="C31" s="4"/>
      <c r="D31" s="5"/>
    </row>
    <row r="32" spans="1:12">
      <c r="A32" s="7"/>
      <c r="B32" s="6"/>
      <c r="C32" s="4"/>
      <c r="D32" s="5"/>
    </row>
    <row r="33" spans="1:12">
      <c r="A33" s="10"/>
      <c r="B33" s="11">
        <f>SUM(B27:B31)</f>
        <v>0</v>
      </c>
      <c r="C33" s="10"/>
      <c r="D33" s="11">
        <f>SUM(D27:D31)</f>
        <v>0</v>
      </c>
    </row>
    <row r="36" spans="1:12">
      <c r="A36" s="2" t="s">
        <v>7</v>
      </c>
      <c r="L36" s="17">
        <f>+L6+L8+L12-L21-L25</f>
        <v>130125.74</v>
      </c>
    </row>
    <row r="37" spans="1:12">
      <c r="A37" s="2"/>
      <c r="L37" s="17"/>
    </row>
    <row r="38" spans="1:12">
      <c r="A38" s="1" t="s">
        <v>27</v>
      </c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  <row r="42" spans="1:12">
      <c r="A42" s="2"/>
      <c r="L42" s="17"/>
    </row>
    <row r="43" spans="1:12" ht="10.5" customHeight="1">
      <c r="A43" s="2"/>
      <c r="L43" s="17"/>
    </row>
    <row r="44" spans="1:12" ht="10.5" customHeight="1"/>
    <row r="45" spans="1:12" ht="10.5" customHeight="1"/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L42"/>
  <sheetViews>
    <sheetView zoomScaleNormal="100" workbookViewId="0">
      <selection sqref="A1:L1"/>
    </sheetView>
  </sheetViews>
  <sheetFormatPr baseColWidth="10" defaultRowHeight="10.5"/>
  <cols>
    <col min="1" max="4" width="11.42578125" style="1"/>
    <col min="5" max="5" width="11.42578125" style="1" customWidth="1"/>
    <col min="6" max="6" width="13.42578125" style="1" customWidth="1"/>
    <col min="7" max="7" width="15.140625" style="1" customWidth="1"/>
    <col min="8" max="8" width="14" style="1" customWidth="1"/>
    <col min="9" max="9" width="11.5703125" style="1" customWidth="1"/>
    <col min="10" max="10" width="11" style="1" customWidth="1"/>
    <col min="11" max="11" width="8.42578125" style="1" customWidth="1"/>
    <col min="12" max="12" width="16.85546875" style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30 DE JUNIO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32388.36</v>
      </c>
    </row>
    <row r="8" spans="1:12">
      <c r="A8" s="1" t="s">
        <v>3</v>
      </c>
      <c r="L8" s="15">
        <v>0</v>
      </c>
    </row>
    <row r="12" spans="1:12">
      <c r="A12" s="1" t="s">
        <v>4</v>
      </c>
      <c r="L12" s="16">
        <f>+B18+D18+F18</f>
        <v>0</v>
      </c>
    </row>
    <row r="13" spans="1:12">
      <c r="A13" s="3" t="s">
        <v>8</v>
      </c>
      <c r="B13" s="3" t="s">
        <v>9</v>
      </c>
      <c r="C13" s="3" t="s">
        <v>8</v>
      </c>
      <c r="D13" s="3" t="s">
        <v>9</v>
      </c>
      <c r="L13" s="2"/>
    </row>
    <row r="14" spans="1:12">
      <c r="A14" s="7"/>
      <c r="B14" s="12"/>
      <c r="C14" s="19"/>
      <c r="D14" s="12"/>
      <c r="E14" s="9"/>
      <c r="F14" s="9"/>
    </row>
    <row r="15" spans="1:12">
      <c r="A15" s="7"/>
      <c r="B15" s="12"/>
      <c r="C15" s="19"/>
      <c r="D15" s="12"/>
      <c r="E15" s="9"/>
      <c r="F15" s="9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SUM(B14:B16)</f>
        <v>0</v>
      </c>
      <c r="C18" s="4"/>
      <c r="D18" s="20">
        <f>SUM(D14:D16)</f>
        <v>0</v>
      </c>
      <c r="F18" s="20">
        <f>SUM(F14:F16)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+B33+D33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</row>
    <row r="27" spans="1:12">
      <c r="A27" s="8"/>
      <c r="B27" s="21"/>
      <c r="C27" s="7"/>
      <c r="D27" s="6"/>
    </row>
    <row r="28" spans="1:12">
      <c r="A28" s="7"/>
      <c r="B28" s="6"/>
      <c r="C28" s="7"/>
      <c r="D28" s="6"/>
    </row>
    <row r="29" spans="1:12">
      <c r="A29" s="7"/>
      <c r="B29" s="6"/>
      <c r="C29" s="4"/>
      <c r="D29" s="5"/>
    </row>
    <row r="30" spans="1:12">
      <c r="A30" s="7"/>
      <c r="B30" s="6"/>
      <c r="C30" s="4"/>
      <c r="D30" s="5"/>
    </row>
    <row r="31" spans="1:12">
      <c r="A31" s="7"/>
      <c r="B31" s="6"/>
      <c r="C31" s="4"/>
      <c r="D31" s="5"/>
    </row>
    <row r="32" spans="1:12">
      <c r="A32" s="7"/>
      <c r="B32" s="6"/>
      <c r="C32" s="4"/>
      <c r="D32" s="5"/>
    </row>
    <row r="33" spans="1:12">
      <c r="A33" s="10"/>
      <c r="B33" s="11">
        <f>SUM(B27:B31)</f>
        <v>0</v>
      </c>
      <c r="C33" s="10"/>
      <c r="D33" s="11">
        <f>SUM(D27:D31)</f>
        <v>0</v>
      </c>
    </row>
    <row r="36" spans="1:12">
      <c r="A36" s="2" t="s">
        <v>7</v>
      </c>
      <c r="L36" s="17">
        <f>+L6+L8+L12-L21-L25</f>
        <v>32388.36</v>
      </c>
    </row>
    <row r="37" spans="1:12">
      <c r="A37" s="2"/>
      <c r="L37" s="17"/>
    </row>
    <row r="38" spans="1:12">
      <c r="A38" s="1" t="s">
        <v>27</v>
      </c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  <row r="42" spans="1:12">
      <c r="A42" s="2"/>
      <c r="L42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L54"/>
  <sheetViews>
    <sheetView topLeftCell="B1" zoomScaleNormal="100" workbookViewId="0">
      <selection activeCell="L6" sqref="L6"/>
    </sheetView>
  </sheetViews>
  <sheetFormatPr baseColWidth="10" defaultRowHeight="10.5"/>
  <cols>
    <col min="1" max="1" width="10.7109375" style="1" customWidth="1"/>
    <col min="2" max="4" width="12.140625" style="1" customWidth="1"/>
    <col min="5" max="5" width="10.7109375" style="1" customWidth="1"/>
    <col min="6" max="6" width="13.42578125" style="1" customWidth="1"/>
    <col min="7" max="7" width="15.140625" style="1" customWidth="1"/>
    <col min="8" max="8" width="14" style="1" customWidth="1"/>
    <col min="9" max="9" width="11.5703125" style="1" customWidth="1"/>
    <col min="10" max="10" width="11" style="1" customWidth="1"/>
    <col min="11" max="11" width="8.42578125" style="1" customWidth="1"/>
    <col min="12" max="12" width="16.85546875" style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'SERFIN 8974'!A3:L3</f>
        <v>AL 30 DE JUNIO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55">
        <v>809529.95</v>
      </c>
    </row>
    <row r="8" spans="1:12">
      <c r="A8" s="1" t="s">
        <v>3</v>
      </c>
      <c r="L8" s="16">
        <f>+C14+F14+I14</f>
        <v>657235.36</v>
      </c>
    </row>
    <row r="9" spans="1:12">
      <c r="A9" s="22" t="s">
        <v>8</v>
      </c>
      <c r="B9" s="23" t="s">
        <v>16</v>
      </c>
      <c r="C9" s="21" t="s">
        <v>9</v>
      </c>
      <c r="D9" s="22" t="s">
        <v>8</v>
      </c>
      <c r="E9" s="23" t="s">
        <v>16</v>
      </c>
      <c r="F9" s="21" t="s">
        <v>9</v>
      </c>
      <c r="G9" s="22" t="s">
        <v>8</v>
      </c>
      <c r="H9" s="23" t="s">
        <v>16</v>
      </c>
      <c r="I9" s="21" t="s">
        <v>9</v>
      </c>
    </row>
    <row r="10" spans="1:12">
      <c r="A10" s="39">
        <v>42894</v>
      </c>
      <c r="B10" s="40">
        <v>8615</v>
      </c>
      <c r="C10" s="41">
        <v>247024.35</v>
      </c>
      <c r="D10" s="39">
        <v>42915</v>
      </c>
      <c r="E10" s="40">
        <v>8633</v>
      </c>
      <c r="F10" s="41">
        <v>10885</v>
      </c>
      <c r="G10" s="39">
        <v>42915</v>
      </c>
      <c r="H10" s="40">
        <v>8637</v>
      </c>
      <c r="I10" s="41">
        <v>6089.5</v>
      </c>
    </row>
    <row r="11" spans="1:12">
      <c r="A11" s="39">
        <v>42900</v>
      </c>
      <c r="B11" s="40">
        <v>8616</v>
      </c>
      <c r="C11" s="41">
        <v>3848.51</v>
      </c>
      <c r="D11" s="39">
        <v>42915</v>
      </c>
      <c r="E11" s="40">
        <v>8634</v>
      </c>
      <c r="F11" s="41">
        <v>151768.76999999999</v>
      </c>
      <c r="G11" s="39"/>
      <c r="H11" s="40"/>
      <c r="I11" s="41"/>
    </row>
    <row r="12" spans="1:12">
      <c r="A12" s="39">
        <v>42900</v>
      </c>
      <c r="B12" s="40">
        <v>8621</v>
      </c>
      <c r="C12" s="41">
        <v>11850.02</v>
      </c>
      <c r="D12" s="39">
        <v>42915</v>
      </c>
      <c r="E12" s="40">
        <v>8635</v>
      </c>
      <c r="F12" s="41">
        <v>18487.5</v>
      </c>
      <c r="G12" s="39"/>
      <c r="H12" s="40"/>
      <c r="I12" s="41"/>
    </row>
    <row r="13" spans="1:12">
      <c r="A13" s="39">
        <v>42915</v>
      </c>
      <c r="B13" s="40">
        <v>8632</v>
      </c>
      <c r="C13" s="41">
        <v>151327.56</v>
      </c>
      <c r="D13" s="39">
        <v>42915</v>
      </c>
      <c r="E13" s="40">
        <v>8636</v>
      </c>
      <c r="F13" s="41">
        <v>55954.15</v>
      </c>
      <c r="G13" s="39"/>
      <c r="H13" s="40"/>
      <c r="I13" s="41"/>
    </row>
    <row r="14" spans="1:12">
      <c r="A14" s="22"/>
      <c r="B14" s="23"/>
      <c r="C14" s="47">
        <f>SUM(C10:C13)</f>
        <v>414050.44</v>
      </c>
      <c r="F14" s="47">
        <f>SUM(F10:F13)</f>
        <v>237095.41999999998</v>
      </c>
      <c r="I14" s="47">
        <f>SUM(I10:I13)</f>
        <v>6089.5</v>
      </c>
    </row>
    <row r="15" spans="1:12">
      <c r="A15" s="22"/>
      <c r="B15" s="23"/>
      <c r="C15" s="47"/>
      <c r="F15" s="17"/>
      <c r="I15" s="38"/>
    </row>
    <row r="16" spans="1:12">
      <c r="A16" s="1" t="s">
        <v>4</v>
      </c>
      <c r="L16" s="16">
        <f>+B23+D23+F23+H23+I23</f>
        <v>0</v>
      </c>
    </row>
    <row r="17" spans="1:12">
      <c r="A17" s="3" t="s">
        <v>8</v>
      </c>
      <c r="B17" s="3" t="s">
        <v>9</v>
      </c>
      <c r="C17" s="3" t="s">
        <v>8</v>
      </c>
      <c r="D17" s="3" t="s">
        <v>9</v>
      </c>
      <c r="E17" s="3" t="s">
        <v>8</v>
      </c>
      <c r="F17" s="3" t="s">
        <v>9</v>
      </c>
      <c r="G17" s="3" t="s">
        <v>8</v>
      </c>
      <c r="H17" s="3" t="s">
        <v>9</v>
      </c>
      <c r="I17" s="15"/>
      <c r="L17" s="2"/>
    </row>
    <row r="18" spans="1:12">
      <c r="A18" s="56"/>
      <c r="B18" s="57"/>
      <c r="C18" s="56"/>
      <c r="D18" s="57"/>
      <c r="E18" s="56"/>
      <c r="F18" s="57"/>
      <c r="G18" s="56"/>
      <c r="H18" s="57"/>
    </row>
    <row r="19" spans="1:12">
      <c r="A19" s="56"/>
      <c r="B19" s="57"/>
      <c r="C19" s="56"/>
      <c r="D19" s="57"/>
      <c r="E19" s="56"/>
      <c r="F19" s="57"/>
      <c r="G19" s="56"/>
      <c r="H19" s="57"/>
    </row>
    <row r="20" spans="1:12">
      <c r="A20" s="56"/>
      <c r="B20" s="57"/>
      <c r="C20" s="56"/>
      <c r="D20" s="57"/>
      <c r="E20" s="56"/>
      <c r="F20" s="57"/>
      <c r="G20" s="56"/>
      <c r="H20" s="57"/>
      <c r="I20" s="15"/>
    </row>
    <row r="21" spans="1:12">
      <c r="A21" s="56"/>
      <c r="B21" s="57"/>
      <c r="C21" s="56"/>
      <c r="D21" s="57"/>
      <c r="E21" s="56"/>
      <c r="F21" s="57"/>
      <c r="G21" s="56"/>
      <c r="H21" s="57"/>
      <c r="I21" s="15"/>
    </row>
    <row r="22" spans="1:12">
      <c r="A22" s="56"/>
      <c r="B22" s="57"/>
      <c r="C22" s="56"/>
      <c r="D22" s="57"/>
      <c r="E22" s="56"/>
      <c r="F22" s="57"/>
      <c r="G22" s="56"/>
      <c r="H22" s="57"/>
      <c r="I22" s="15"/>
    </row>
    <row r="23" spans="1:12">
      <c r="A23" s="4"/>
      <c r="B23" s="20">
        <f>SUM(B18:B21)</f>
        <v>0</v>
      </c>
      <c r="C23" s="4"/>
      <c r="D23" s="20">
        <f>SUM(D18:D22)</f>
        <v>0</v>
      </c>
      <c r="F23" s="20">
        <f>SUM(F18:F19)</f>
        <v>0</v>
      </c>
      <c r="H23" s="61">
        <f>SUM(H18:H19)</f>
        <v>0</v>
      </c>
      <c r="I23" s="15"/>
    </row>
    <row r="24" spans="1:12">
      <c r="I24" s="15"/>
    </row>
    <row r="25" spans="1:12">
      <c r="A25" s="1" t="s">
        <v>5</v>
      </c>
      <c r="L25" s="16">
        <f>B30+D30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</row>
    <row r="27" spans="1:12">
      <c r="A27" s="56"/>
      <c r="B27" s="57"/>
      <c r="D27" s="57"/>
    </row>
    <row r="28" spans="1:12">
      <c r="A28" s="56"/>
      <c r="B28" s="57"/>
      <c r="D28" s="57"/>
    </row>
    <row r="29" spans="1:12">
      <c r="A29" s="56"/>
      <c r="B29" s="57"/>
      <c r="D29" s="57"/>
    </row>
    <row r="30" spans="1:12">
      <c r="B30" s="20">
        <f>SUM(B27:B29)</f>
        <v>0</v>
      </c>
      <c r="D30" s="20">
        <f>SUM(D27:D29)</f>
        <v>0</v>
      </c>
    </row>
    <row r="31" spans="1:12">
      <c r="A31" s="1" t="s">
        <v>6</v>
      </c>
      <c r="L31" s="16">
        <f>+B47+D47+F47+H47+J47</f>
        <v>713406.8600000001</v>
      </c>
    </row>
    <row r="32" spans="1:12">
      <c r="A32" s="3" t="s">
        <v>8</v>
      </c>
      <c r="B32" s="3" t="s">
        <v>9</v>
      </c>
      <c r="C32" s="3" t="s">
        <v>8</v>
      </c>
      <c r="D32" s="3" t="s">
        <v>9</v>
      </c>
      <c r="E32" s="3" t="s">
        <v>8</v>
      </c>
      <c r="F32" s="3" t="s">
        <v>9</v>
      </c>
      <c r="G32" s="3" t="s">
        <v>8</v>
      </c>
      <c r="H32" s="3" t="s">
        <v>9</v>
      </c>
      <c r="I32" s="3" t="s">
        <v>8</v>
      </c>
      <c r="J32" s="3" t="s">
        <v>9</v>
      </c>
    </row>
    <row r="33" spans="1:10">
      <c r="A33" s="8">
        <v>41383</v>
      </c>
      <c r="B33" s="59">
        <v>185.11</v>
      </c>
      <c r="C33" s="52">
        <v>42915</v>
      </c>
      <c r="D33" s="41">
        <v>4483.55</v>
      </c>
      <c r="E33" s="52">
        <v>42916</v>
      </c>
      <c r="F33" s="41">
        <v>265.14999999999998</v>
      </c>
      <c r="G33" s="52">
        <v>42916</v>
      </c>
      <c r="H33" s="41">
        <v>1672.39</v>
      </c>
      <c r="I33" s="37"/>
      <c r="J33" s="15"/>
    </row>
    <row r="34" spans="1:10">
      <c r="A34" s="8">
        <v>41383</v>
      </c>
      <c r="B34" s="59">
        <v>808.32</v>
      </c>
      <c r="C34" s="52">
        <v>42916</v>
      </c>
      <c r="D34" s="41">
        <v>9925.6299999999992</v>
      </c>
      <c r="E34" s="52">
        <v>42916</v>
      </c>
      <c r="F34" s="41">
        <v>688.34</v>
      </c>
      <c r="G34" s="52">
        <v>42916</v>
      </c>
      <c r="H34" s="41">
        <v>1695.65</v>
      </c>
    </row>
    <row r="35" spans="1:10">
      <c r="A35" s="42">
        <v>42060</v>
      </c>
      <c r="B35" s="41">
        <v>71.33</v>
      </c>
      <c r="C35" s="52">
        <v>42916</v>
      </c>
      <c r="D35" s="41">
        <v>207.56</v>
      </c>
      <c r="E35" s="52">
        <v>42916</v>
      </c>
      <c r="F35" s="41">
        <v>54830.76</v>
      </c>
      <c r="G35" s="52">
        <v>42916</v>
      </c>
      <c r="H35" s="41">
        <v>17704.25</v>
      </c>
    </row>
    <row r="36" spans="1:10">
      <c r="A36" s="52">
        <v>42181</v>
      </c>
      <c r="B36" s="41">
        <v>29.72</v>
      </c>
      <c r="C36" s="52">
        <v>42916</v>
      </c>
      <c r="D36" s="41">
        <v>139.65</v>
      </c>
      <c r="E36" s="52">
        <v>42916</v>
      </c>
      <c r="F36" s="41">
        <v>3123.84</v>
      </c>
      <c r="G36" s="52">
        <v>42916</v>
      </c>
      <c r="H36" s="41">
        <v>1048.1400000000001</v>
      </c>
    </row>
    <row r="37" spans="1:10">
      <c r="A37" s="52">
        <v>42400</v>
      </c>
      <c r="B37" s="41">
        <v>0.59</v>
      </c>
      <c r="C37" s="52">
        <v>42916</v>
      </c>
      <c r="D37" s="41">
        <v>2548</v>
      </c>
      <c r="E37" s="52">
        <v>42916</v>
      </c>
      <c r="F37" s="41">
        <v>269.2</v>
      </c>
      <c r="G37" s="52"/>
      <c r="H37" s="60"/>
    </row>
    <row r="38" spans="1:10">
      <c r="A38" s="52">
        <v>42914</v>
      </c>
      <c r="B38" s="41">
        <v>3747.79</v>
      </c>
      <c r="C38" s="52">
        <v>42916</v>
      </c>
      <c r="D38" s="41">
        <v>106.4</v>
      </c>
      <c r="E38" s="52">
        <v>42916</v>
      </c>
      <c r="F38" s="41">
        <v>1432.95</v>
      </c>
      <c r="G38" s="52"/>
      <c r="H38" s="60"/>
    </row>
    <row r="39" spans="1:10">
      <c r="A39" s="52">
        <v>42914</v>
      </c>
      <c r="B39" s="41">
        <v>9878.76</v>
      </c>
      <c r="C39" s="52">
        <v>42916</v>
      </c>
      <c r="D39" s="41">
        <v>19972.919999999998</v>
      </c>
      <c r="E39" s="52">
        <v>42916</v>
      </c>
      <c r="F39" s="41">
        <v>39695.61</v>
      </c>
      <c r="G39" s="52"/>
      <c r="H39" s="60"/>
      <c r="I39" s="37"/>
      <c r="J39" s="41"/>
    </row>
    <row r="40" spans="1:10">
      <c r="A40" s="52">
        <v>42915</v>
      </c>
      <c r="B40" s="41">
        <v>3539.34</v>
      </c>
      <c r="C40" s="52">
        <v>42916</v>
      </c>
      <c r="D40" s="41">
        <v>176.65</v>
      </c>
      <c r="E40" s="52">
        <v>42916</v>
      </c>
      <c r="F40" s="41">
        <v>47196.24</v>
      </c>
      <c r="G40" s="52"/>
      <c r="H40" s="60"/>
      <c r="I40" s="37"/>
      <c r="J40" s="41"/>
    </row>
    <row r="41" spans="1:10">
      <c r="A41" s="52">
        <v>42915</v>
      </c>
      <c r="B41" s="41">
        <v>23890.34</v>
      </c>
      <c r="C41" s="52">
        <v>42916</v>
      </c>
      <c r="D41" s="41">
        <v>37600.79</v>
      </c>
      <c r="E41" s="52">
        <v>42916</v>
      </c>
      <c r="F41" s="41">
        <v>48311.53</v>
      </c>
      <c r="G41" s="52"/>
      <c r="H41" s="60"/>
      <c r="I41" s="37"/>
      <c r="J41" s="41"/>
    </row>
    <row r="42" spans="1:10">
      <c r="A42" s="52">
        <v>42915</v>
      </c>
      <c r="B42" s="41">
        <v>30236.06</v>
      </c>
      <c r="C42" s="52">
        <v>42916</v>
      </c>
      <c r="D42" s="41">
        <v>2781.86</v>
      </c>
      <c r="E42" s="52">
        <v>42916</v>
      </c>
      <c r="F42" s="41">
        <v>14470.64</v>
      </c>
      <c r="G42" s="52"/>
      <c r="H42" s="60"/>
      <c r="I42" s="37"/>
      <c r="J42" s="41"/>
    </row>
    <row r="43" spans="1:10">
      <c r="A43" s="52">
        <v>42915</v>
      </c>
      <c r="B43" s="41">
        <v>8642.2800000000007</v>
      </c>
      <c r="C43" s="52">
        <v>42916</v>
      </c>
      <c r="D43" s="41">
        <v>702.87</v>
      </c>
      <c r="E43" s="52">
        <v>42916</v>
      </c>
      <c r="F43" s="41">
        <v>62412.52</v>
      </c>
      <c r="G43" s="52"/>
      <c r="H43" s="60"/>
      <c r="I43" s="37"/>
      <c r="J43" s="41"/>
    </row>
    <row r="44" spans="1:10">
      <c r="A44" s="52">
        <v>42915</v>
      </c>
      <c r="B44" s="41">
        <v>41698.639999999999</v>
      </c>
      <c r="C44" s="52">
        <v>42916</v>
      </c>
      <c r="D44" s="41">
        <v>58279.7</v>
      </c>
      <c r="E44" s="52">
        <v>42916</v>
      </c>
      <c r="F44" s="41">
        <v>139.65</v>
      </c>
      <c r="G44" s="52"/>
      <c r="H44" s="60"/>
      <c r="I44" s="37"/>
      <c r="J44" s="41"/>
    </row>
    <row r="45" spans="1:10">
      <c r="A45" s="52">
        <v>42915</v>
      </c>
      <c r="B45" s="41">
        <v>49521.13</v>
      </c>
      <c r="C45" s="52">
        <v>42916</v>
      </c>
      <c r="D45" s="41">
        <v>31779.61</v>
      </c>
      <c r="E45" s="52">
        <v>42916</v>
      </c>
      <c r="F45" s="41">
        <v>581.29</v>
      </c>
      <c r="G45" s="52"/>
      <c r="H45" s="60"/>
      <c r="I45" s="37"/>
      <c r="J45" s="41"/>
    </row>
    <row r="46" spans="1:10">
      <c r="A46" s="52">
        <v>42915</v>
      </c>
      <c r="B46" s="41">
        <v>35529.86</v>
      </c>
      <c r="C46" s="52">
        <v>42916</v>
      </c>
      <c r="D46" s="41">
        <v>3618.44</v>
      </c>
      <c r="E46" s="52">
        <v>42916</v>
      </c>
      <c r="F46" s="41">
        <v>37765.81</v>
      </c>
      <c r="G46" s="52"/>
      <c r="H46" s="60"/>
      <c r="I46" s="37"/>
      <c r="J46" s="41"/>
    </row>
    <row r="47" spans="1:10">
      <c r="A47" s="10"/>
      <c r="B47" s="46">
        <f>SUM(B33:B46)</f>
        <v>207779.27000000002</v>
      </c>
      <c r="C47" s="10"/>
      <c r="D47" s="46">
        <f>SUM(D33:D46)</f>
        <v>172323.63</v>
      </c>
      <c r="E47" s="52"/>
      <c r="F47" s="46">
        <f>SUM(F33:F46)</f>
        <v>311183.53000000003</v>
      </c>
      <c r="H47" s="46">
        <f>SUM(H33:H46)</f>
        <v>22120.43</v>
      </c>
      <c r="J47" s="54">
        <f>SUM(J33:J46)</f>
        <v>0</v>
      </c>
    </row>
    <row r="48" spans="1:10">
      <c r="J48" s="15"/>
    </row>
    <row r="50" spans="1:12">
      <c r="A50" s="2" t="s">
        <v>7</v>
      </c>
      <c r="L50" s="17">
        <f>+L6+L8+L16-L25-L31</f>
        <v>753358.45</v>
      </c>
    </row>
    <row r="51" spans="1:12">
      <c r="A51" s="2"/>
      <c r="L51" s="17"/>
    </row>
    <row r="52" spans="1:12">
      <c r="A52" s="1" t="s">
        <v>27</v>
      </c>
      <c r="L52" s="17"/>
    </row>
    <row r="53" spans="1:12">
      <c r="A53" s="2"/>
      <c r="L53" s="38"/>
    </row>
    <row r="54" spans="1:12">
      <c r="A54" s="2"/>
      <c r="L54" s="38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L49"/>
  <sheetViews>
    <sheetView zoomScaleNormal="100" workbookViewId="0">
      <selection activeCell="J25" sqref="J25"/>
    </sheetView>
  </sheetViews>
  <sheetFormatPr baseColWidth="10" defaultRowHeight="10.5"/>
  <cols>
    <col min="1" max="1" width="11.42578125" style="1"/>
    <col min="2" max="2" width="12.28515625" style="1" bestFit="1" customWidth="1"/>
    <col min="3" max="3" width="11.42578125" style="1"/>
    <col min="4" max="4" width="12" style="1" customWidth="1"/>
    <col min="5" max="5" width="9" style="1" bestFit="1" customWidth="1"/>
    <col min="6" max="6" width="13.42578125" style="1" customWidth="1"/>
    <col min="7" max="7" width="15.140625" style="1" customWidth="1"/>
    <col min="8" max="8" width="14" style="1" customWidth="1"/>
    <col min="9" max="9" width="11.5703125" style="1" customWidth="1"/>
    <col min="10" max="10" width="11" style="1" customWidth="1"/>
    <col min="11" max="11" width="8.42578125" style="1" customWidth="1"/>
    <col min="12" max="12" width="16.85546875" style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17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30 DE JUNIO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973.59</v>
      </c>
    </row>
    <row r="8" spans="1:12">
      <c r="A8" s="1" t="s">
        <v>3</v>
      </c>
      <c r="L8" s="25">
        <f>+C13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53"/>
    </row>
    <row r="11" spans="1:12">
      <c r="A11" s="7"/>
      <c r="B11" s="23"/>
      <c r="C11" s="53"/>
    </row>
    <row r="12" spans="1:12">
      <c r="A12" s="7"/>
      <c r="B12" s="23"/>
      <c r="C12" s="21"/>
    </row>
    <row r="13" spans="1:12">
      <c r="A13" s="22"/>
      <c r="B13" s="23"/>
      <c r="C13" s="21">
        <f>SUM(C10:C12)</f>
        <v>0</v>
      </c>
    </row>
    <row r="14" spans="1:12">
      <c r="A14" s="1" t="s">
        <v>4</v>
      </c>
      <c r="L14" s="16">
        <f>+B18+D18+F18</f>
        <v>0</v>
      </c>
    </row>
    <row r="15" spans="1:12">
      <c r="A15" s="3" t="s">
        <v>8</v>
      </c>
      <c r="B15" s="3" t="s">
        <v>9</v>
      </c>
      <c r="C15" s="3" t="s">
        <v>8</v>
      </c>
      <c r="D15" s="3" t="s">
        <v>9</v>
      </c>
      <c r="L15" s="2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SUM(B16:B17)</f>
        <v>0</v>
      </c>
      <c r="C18" s="4"/>
      <c r="D18" s="20">
        <f>SUM(D16:D16)</f>
        <v>0</v>
      </c>
      <c r="F18" s="20">
        <f>SUM(F16:F16)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+B40+D40+F40+H40+J40+K40</f>
        <v>973.58999999999992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  <c r="I26" s="3"/>
      <c r="J26" s="3"/>
      <c r="K26" s="3"/>
    </row>
    <row r="27" spans="1:12">
      <c r="A27" s="44">
        <v>40872</v>
      </c>
      <c r="B27" s="36">
        <v>552.13</v>
      </c>
      <c r="C27" s="33"/>
      <c r="D27" s="34"/>
      <c r="E27" s="33"/>
      <c r="F27" s="45"/>
      <c r="G27" s="33"/>
      <c r="H27" s="41"/>
      <c r="I27" s="33"/>
      <c r="J27" s="45"/>
      <c r="K27" s="15"/>
    </row>
    <row r="28" spans="1:12">
      <c r="A28" s="33">
        <v>41281</v>
      </c>
      <c r="B28" s="34">
        <v>421.46</v>
      </c>
      <c r="C28" s="33"/>
      <c r="D28" s="34"/>
      <c r="E28" s="33"/>
      <c r="F28" s="45"/>
      <c r="G28" s="33"/>
      <c r="H28" s="41"/>
      <c r="I28" s="33"/>
      <c r="J28" s="45"/>
      <c r="K28" s="15"/>
    </row>
    <row r="29" spans="1:12">
      <c r="A29" s="33"/>
      <c r="B29" s="36"/>
      <c r="C29" s="33"/>
      <c r="D29" s="34"/>
      <c r="E29" s="33"/>
      <c r="F29" s="15"/>
      <c r="G29" s="33"/>
      <c r="H29" s="41"/>
      <c r="I29" s="33"/>
      <c r="J29" s="45"/>
      <c r="K29" s="15"/>
    </row>
    <row r="30" spans="1:12">
      <c r="A30" s="33"/>
      <c r="B30" s="34"/>
      <c r="C30" s="33"/>
      <c r="D30" s="34"/>
      <c r="E30" s="33"/>
      <c r="F30" s="15"/>
      <c r="G30" s="33"/>
      <c r="H30" s="41"/>
      <c r="I30" s="33"/>
      <c r="J30" s="45"/>
      <c r="K30" s="15"/>
    </row>
    <row r="31" spans="1:12">
      <c r="A31" s="33"/>
      <c r="B31" s="34"/>
      <c r="C31" s="33"/>
      <c r="D31" s="34"/>
      <c r="E31" s="33"/>
      <c r="F31" s="15"/>
      <c r="G31" s="33"/>
      <c r="H31" s="41"/>
      <c r="I31" s="33"/>
      <c r="J31" s="41"/>
      <c r="K31" s="15"/>
    </row>
    <row r="32" spans="1:12">
      <c r="A32" s="33"/>
      <c r="B32" s="34"/>
      <c r="C32" s="33"/>
      <c r="D32" s="34"/>
      <c r="E32" s="33"/>
      <c r="F32" s="15"/>
      <c r="G32" s="33"/>
      <c r="H32" s="41"/>
      <c r="I32" s="33"/>
      <c r="J32" s="41"/>
      <c r="K32" s="15"/>
    </row>
    <row r="33" spans="1:12">
      <c r="A33" s="33"/>
      <c r="B33" s="34"/>
      <c r="C33" s="33"/>
      <c r="D33" s="41"/>
      <c r="E33" s="33"/>
      <c r="F33" s="15"/>
      <c r="G33" s="33"/>
      <c r="H33" s="41"/>
      <c r="I33" s="33"/>
      <c r="J33" s="41"/>
      <c r="K33" s="15"/>
    </row>
    <row r="34" spans="1:12">
      <c r="A34" s="33"/>
      <c r="B34" s="34"/>
      <c r="C34" s="33"/>
      <c r="D34" s="15"/>
      <c r="E34" s="33"/>
      <c r="F34" s="15"/>
      <c r="G34" s="33"/>
      <c r="H34" s="41"/>
      <c r="I34" s="33"/>
      <c r="J34" s="41"/>
      <c r="K34" s="15"/>
    </row>
    <row r="35" spans="1:12">
      <c r="A35" s="33"/>
      <c r="B35" s="34"/>
      <c r="C35" s="33"/>
      <c r="D35" s="45"/>
      <c r="E35" s="33"/>
      <c r="F35" s="15"/>
      <c r="G35" s="33"/>
      <c r="H35" s="41"/>
      <c r="I35" s="33"/>
      <c r="J35" s="41"/>
      <c r="K35" s="15"/>
    </row>
    <row r="36" spans="1:12">
      <c r="A36" s="33"/>
      <c r="B36" s="34"/>
      <c r="C36" s="33"/>
      <c r="D36" s="45"/>
      <c r="E36" s="33"/>
      <c r="F36" s="15"/>
      <c r="G36" s="33"/>
      <c r="H36" s="45"/>
      <c r="I36" s="33"/>
      <c r="J36" s="41"/>
      <c r="K36" s="15"/>
    </row>
    <row r="37" spans="1:12">
      <c r="A37" s="33"/>
      <c r="B37" s="34"/>
      <c r="C37" s="33"/>
      <c r="D37" s="45"/>
      <c r="E37" s="33"/>
      <c r="F37" s="15"/>
      <c r="G37" s="33"/>
      <c r="H37" s="45"/>
      <c r="I37" s="33"/>
      <c r="J37" s="41"/>
      <c r="K37" s="15"/>
    </row>
    <row r="38" spans="1:12">
      <c r="A38" s="33"/>
      <c r="B38" s="34"/>
      <c r="C38" s="33"/>
      <c r="D38" s="45"/>
      <c r="E38" s="33"/>
      <c r="F38" s="15"/>
      <c r="G38" s="33"/>
      <c r="H38" s="45"/>
      <c r="I38" s="33"/>
      <c r="J38" s="41"/>
      <c r="K38" s="15"/>
    </row>
    <row r="39" spans="1:12">
      <c r="A39" s="33"/>
      <c r="C39" s="33"/>
      <c r="D39" s="34"/>
      <c r="E39" s="33"/>
      <c r="F39" s="41"/>
      <c r="G39" s="33"/>
      <c r="H39" s="45"/>
      <c r="I39" s="33"/>
      <c r="J39" s="41"/>
      <c r="K39" s="15"/>
    </row>
    <row r="40" spans="1:12">
      <c r="A40" s="10"/>
      <c r="B40" s="46">
        <f>SUM(B27:B39)</f>
        <v>973.58999999999992</v>
      </c>
      <c r="C40" s="10"/>
      <c r="D40" s="46">
        <f>SUM(D27:D38)</f>
        <v>0</v>
      </c>
      <c r="F40" s="46">
        <f>SUM(F27:F38)</f>
        <v>0</v>
      </c>
      <c r="H40" s="46">
        <f>SUM(H27:H36)</f>
        <v>0</v>
      </c>
      <c r="J40" s="46"/>
      <c r="K40" s="54"/>
    </row>
    <row r="43" spans="1:12">
      <c r="A43" s="2" t="s">
        <v>7</v>
      </c>
      <c r="L43" s="17">
        <f>+L6+L8+L14-L21-L25</f>
        <v>0</v>
      </c>
    </row>
    <row r="44" spans="1:12">
      <c r="A44" s="2"/>
      <c r="L44" s="17"/>
    </row>
    <row r="45" spans="1:12">
      <c r="A45" s="1" t="s">
        <v>27</v>
      </c>
      <c r="L45" s="17"/>
    </row>
    <row r="46" spans="1:12">
      <c r="A46" s="2"/>
      <c r="L46" s="17"/>
    </row>
    <row r="47" spans="1:12">
      <c r="A47" s="2"/>
      <c r="L47" s="17"/>
    </row>
    <row r="48" spans="1:12">
      <c r="A48" s="2"/>
      <c r="L48" s="17"/>
    </row>
    <row r="49" spans="1:12">
      <c r="A49" s="2"/>
      <c r="L49" s="17"/>
    </row>
  </sheetData>
  <mergeCells count="4">
    <mergeCell ref="A1:L1"/>
    <mergeCell ref="A2:L2"/>
    <mergeCell ref="A3:L3"/>
    <mergeCell ref="A4:L4"/>
  </mergeCells>
  <pageMargins left="0.21" right="0.17" top="0.3" bottom="0.17" header="0.15748031496062992" footer="0.17"/>
  <pageSetup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L48"/>
  <sheetViews>
    <sheetView zoomScaleNormal="100" workbookViewId="0">
      <selection activeCell="L9" sqref="L9"/>
    </sheetView>
  </sheetViews>
  <sheetFormatPr baseColWidth="10" defaultRowHeight="10.5"/>
  <cols>
    <col min="1" max="5" width="11.42578125" style="1"/>
    <col min="6" max="6" width="13.42578125" style="1" customWidth="1"/>
    <col min="7" max="7" width="15.140625" style="1" customWidth="1"/>
    <col min="8" max="8" width="14" style="1" customWidth="1"/>
    <col min="9" max="9" width="11.5703125" style="1" customWidth="1"/>
    <col min="10" max="10" width="11" style="1" customWidth="1"/>
    <col min="11" max="11" width="8.42578125" style="1" customWidth="1"/>
    <col min="12" max="12" width="16.85546875" style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30 DE JUNIO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16511.330000000002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+B22+D22+F22+H22+J22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G14" s="3" t="s">
        <v>8</v>
      </c>
      <c r="H14" s="3" t="s">
        <v>9</v>
      </c>
      <c r="I14" s="3" t="s">
        <v>8</v>
      </c>
      <c r="J14" s="3" t="s">
        <v>9</v>
      </c>
      <c r="L14" s="2"/>
    </row>
    <row r="15" spans="1:12">
      <c r="A15" s="42"/>
      <c r="B15" s="41"/>
      <c r="C15" s="42"/>
      <c r="D15" s="15"/>
      <c r="E15" s="42"/>
      <c r="F15" s="15"/>
      <c r="G15" s="42"/>
      <c r="H15" s="15"/>
      <c r="I15" s="42"/>
      <c r="J15" s="15"/>
      <c r="L15" s="2"/>
    </row>
    <row r="16" spans="1:12">
      <c r="A16" s="42"/>
      <c r="B16" s="15"/>
      <c r="C16" s="42"/>
      <c r="D16" s="15"/>
      <c r="E16" s="42"/>
      <c r="F16" s="15"/>
      <c r="G16" s="42"/>
      <c r="H16" s="41"/>
      <c r="I16" s="42"/>
      <c r="J16" s="15"/>
      <c r="L16" s="2"/>
    </row>
    <row r="17" spans="1:12">
      <c r="A17" s="42"/>
      <c r="B17" s="15"/>
      <c r="C17" s="42"/>
      <c r="D17" s="15"/>
      <c r="E17" s="42"/>
      <c r="F17" s="15"/>
      <c r="G17" s="42"/>
      <c r="H17" s="15"/>
      <c r="I17" s="42"/>
      <c r="J17" s="15"/>
      <c r="L17" s="2"/>
    </row>
    <row r="18" spans="1:12">
      <c r="A18" s="42"/>
      <c r="B18" s="15"/>
      <c r="C18" s="42"/>
      <c r="D18" s="15"/>
      <c r="E18" s="42"/>
      <c r="F18" s="15"/>
      <c r="G18" s="42"/>
      <c r="H18" s="15"/>
      <c r="I18" s="42"/>
      <c r="J18" s="15"/>
      <c r="L18" s="2"/>
    </row>
    <row r="19" spans="1:12">
      <c r="A19" s="42"/>
      <c r="B19" s="15"/>
      <c r="C19" s="42"/>
      <c r="D19" s="15"/>
      <c r="E19" s="42"/>
      <c r="F19" s="15"/>
      <c r="G19" s="42"/>
      <c r="H19" s="15"/>
      <c r="I19" s="42"/>
      <c r="J19" s="15"/>
    </row>
    <row r="20" spans="1:12">
      <c r="A20" s="42"/>
      <c r="B20" s="15"/>
      <c r="C20" s="42"/>
      <c r="D20" s="15"/>
      <c r="E20" s="42"/>
      <c r="F20" s="15"/>
      <c r="G20" s="42"/>
      <c r="H20" s="15"/>
      <c r="I20" s="42"/>
      <c r="J20" s="15"/>
    </row>
    <row r="21" spans="1:12">
      <c r="A21" s="42"/>
      <c r="B21" s="15"/>
      <c r="C21" s="42"/>
      <c r="D21" s="15"/>
      <c r="E21" s="42"/>
      <c r="F21" s="15"/>
      <c r="G21" s="42"/>
      <c r="H21" s="15"/>
      <c r="I21" s="42"/>
      <c r="J21" s="15"/>
    </row>
    <row r="22" spans="1:12">
      <c r="A22" s="4"/>
      <c r="B22" s="20">
        <f>SUM(B15:B21)</f>
        <v>0</v>
      </c>
      <c r="C22" s="4"/>
      <c r="D22" s="20">
        <f>SUM(D15:D21)</f>
        <v>0</v>
      </c>
      <c r="F22" s="20">
        <f>SUM(F15:F21)</f>
        <v>0</v>
      </c>
      <c r="H22" s="20">
        <f>SUM(H15:H21)</f>
        <v>0</v>
      </c>
      <c r="J22" s="20">
        <f>SUM(J15:J21)</f>
        <v>0</v>
      </c>
    </row>
    <row r="24" spans="1:12">
      <c r="A24" s="1" t="s">
        <v>5</v>
      </c>
      <c r="L24" s="25">
        <f>+B26+B27</f>
        <v>475.71</v>
      </c>
    </row>
    <row r="25" spans="1:12">
      <c r="A25" s="22" t="s">
        <v>8</v>
      </c>
      <c r="B25" s="21" t="s">
        <v>9</v>
      </c>
    </row>
    <row r="26" spans="1:12">
      <c r="A26" s="7">
        <v>41332</v>
      </c>
      <c r="B26" s="28">
        <v>475.71</v>
      </c>
    </row>
    <row r="27" spans="1:12">
      <c r="A27" s="7"/>
    </row>
    <row r="29" spans="1:12">
      <c r="A29" s="1" t="s">
        <v>6</v>
      </c>
      <c r="L29" s="16">
        <f>+B39+D39+F39+H39+J39</f>
        <v>6016.57</v>
      </c>
    </row>
    <row r="30" spans="1:12">
      <c r="A30" s="3" t="s">
        <v>8</v>
      </c>
      <c r="B30" s="3" t="s">
        <v>9</v>
      </c>
      <c r="C30" s="3" t="s">
        <v>8</v>
      </c>
      <c r="D30" s="3" t="s">
        <v>9</v>
      </c>
      <c r="E30" s="3" t="s">
        <v>8</v>
      </c>
      <c r="F30" s="3" t="s">
        <v>9</v>
      </c>
      <c r="G30" s="3" t="s">
        <v>8</v>
      </c>
      <c r="H30" s="3" t="s">
        <v>9</v>
      </c>
      <c r="I30" s="3" t="s">
        <v>8</v>
      </c>
      <c r="J30" s="3" t="s">
        <v>9</v>
      </c>
    </row>
    <row r="31" spans="1:12">
      <c r="A31" s="31">
        <v>40896</v>
      </c>
      <c r="B31" s="30">
        <v>171.26</v>
      </c>
      <c r="C31" s="42"/>
      <c r="D31" s="15"/>
      <c r="E31" s="42"/>
      <c r="F31" s="42"/>
      <c r="G31" s="42"/>
      <c r="H31" s="42"/>
      <c r="I31" s="42"/>
      <c r="J31" s="42"/>
    </row>
    <row r="32" spans="1:12">
      <c r="A32" s="8">
        <v>40966</v>
      </c>
      <c r="B32" s="30">
        <v>1840.33</v>
      </c>
      <c r="C32" s="42"/>
      <c r="D32" s="15"/>
      <c r="E32" s="42"/>
      <c r="F32" s="42"/>
      <c r="G32" s="42"/>
      <c r="H32" s="42"/>
      <c r="I32" s="42"/>
      <c r="J32" s="42"/>
    </row>
    <row r="33" spans="1:12">
      <c r="A33" s="8">
        <v>40967</v>
      </c>
      <c r="B33" s="30">
        <v>2336.61</v>
      </c>
      <c r="C33" s="42"/>
      <c r="D33" s="15"/>
      <c r="E33" s="42"/>
      <c r="F33" s="42"/>
      <c r="G33" s="42"/>
      <c r="H33" s="42"/>
      <c r="I33" s="42"/>
      <c r="J33" s="42"/>
    </row>
    <row r="34" spans="1:12">
      <c r="A34" s="7">
        <v>40968</v>
      </c>
      <c r="B34" s="30">
        <v>868.85</v>
      </c>
      <c r="C34" s="42"/>
      <c r="D34" s="15"/>
      <c r="E34" s="42"/>
      <c r="F34" s="42"/>
      <c r="G34" s="42"/>
      <c r="H34" s="42"/>
      <c r="I34" s="42"/>
      <c r="J34" s="42"/>
    </row>
    <row r="35" spans="1:12">
      <c r="A35" s="7">
        <v>40981</v>
      </c>
      <c r="B35" s="30">
        <v>95.32</v>
      </c>
      <c r="C35" s="42"/>
      <c r="D35" s="15"/>
      <c r="E35" s="42"/>
      <c r="F35" s="42"/>
      <c r="G35" s="42"/>
      <c r="H35" s="42"/>
      <c r="I35" s="42"/>
      <c r="J35" s="34"/>
    </row>
    <row r="36" spans="1:12">
      <c r="A36" s="7">
        <v>40982</v>
      </c>
      <c r="B36" s="30">
        <v>123</v>
      </c>
      <c r="C36" s="42"/>
      <c r="D36" s="34"/>
      <c r="E36" s="42"/>
      <c r="F36" s="42"/>
      <c r="G36" s="42"/>
      <c r="H36" s="42"/>
      <c r="I36" s="42"/>
      <c r="J36" s="34"/>
    </row>
    <row r="37" spans="1:12">
      <c r="A37" s="7">
        <v>41200</v>
      </c>
      <c r="B37" s="30">
        <v>581.20000000000005</v>
      </c>
      <c r="C37" s="42"/>
      <c r="D37" s="42"/>
      <c r="E37" s="42"/>
      <c r="F37" s="42"/>
      <c r="G37" s="42"/>
      <c r="H37" s="42"/>
      <c r="I37" s="42"/>
      <c r="J37" s="34"/>
    </row>
    <row r="38" spans="1:12">
      <c r="A38" s="7"/>
      <c r="B38" s="6"/>
      <c r="C38" s="42"/>
      <c r="D38" s="42"/>
      <c r="E38" s="42"/>
      <c r="F38" s="42"/>
      <c r="G38" s="42"/>
      <c r="H38" s="42"/>
      <c r="I38" s="42"/>
      <c r="J38" s="34"/>
    </row>
    <row r="39" spans="1:12">
      <c r="A39" s="10"/>
      <c r="B39" s="46">
        <f>SUM(B31:B37)</f>
        <v>6016.57</v>
      </c>
      <c r="C39" s="10"/>
      <c r="D39" s="46">
        <f>SUM(D31:D38)</f>
        <v>0</v>
      </c>
      <c r="F39" s="46">
        <f>SUM(F31:F38)</f>
        <v>0</v>
      </c>
      <c r="H39" s="46">
        <f>SUM(H31:H38)</f>
        <v>0</v>
      </c>
      <c r="J39" s="46">
        <f>SUM(J31:J38)</f>
        <v>0</v>
      </c>
    </row>
    <row r="40" spans="1:12">
      <c r="L40" s="17">
        <f>+L4+L6+L11-L22-L27</f>
        <v>16511.330000000002</v>
      </c>
    </row>
    <row r="42" spans="1:12">
      <c r="A42" s="2" t="s">
        <v>7</v>
      </c>
      <c r="L42" s="17">
        <f>+L6+L8+L13-L24-L29</f>
        <v>10019.050000000003</v>
      </c>
    </row>
    <row r="43" spans="1:12">
      <c r="A43" s="2"/>
      <c r="L43" s="17"/>
    </row>
    <row r="44" spans="1:12">
      <c r="A44" s="1" t="s">
        <v>27</v>
      </c>
      <c r="L44" s="17"/>
    </row>
    <row r="45" spans="1:12">
      <c r="A45" s="2"/>
      <c r="L45" s="17"/>
    </row>
    <row r="46" spans="1:12">
      <c r="A46" s="2"/>
      <c r="L46" s="17"/>
    </row>
    <row r="47" spans="1:12">
      <c r="A47" s="2"/>
      <c r="L47" s="17"/>
    </row>
    <row r="48" spans="1:12">
      <c r="A48" s="2"/>
      <c r="L48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SERFIN 8974</vt:lpstr>
      <vt:lpstr>BANORTE 0846</vt:lpstr>
      <vt:lpstr>BANORTE 1044</vt:lpstr>
      <vt:lpstr>BANORTE 1537</vt:lpstr>
      <vt:lpstr>BANORTE 8931</vt:lpstr>
      <vt:lpstr>BANORTE 9995</vt:lpstr>
      <vt:lpstr>BANREGIO 3810010</vt:lpstr>
      <vt:lpstr>BANREGIO 7280011</vt:lpstr>
      <vt:lpstr>SERFIN 1607</vt:lpstr>
      <vt:lpstr>BNMX 8887(CAN)</vt:lpstr>
      <vt:lpstr>BANORTE 2583</vt:lpstr>
      <vt:lpstr>BANORTE 2501</vt:lpstr>
      <vt:lpstr>MONEX 580(CAN)</vt:lpstr>
      <vt:lpstr>BANORTE 5044(CAN)</vt:lpstr>
      <vt:lpstr>HSBC 321(CAN)</vt:lpstr>
      <vt:lpstr>BANREGIO 0015</vt:lpstr>
      <vt:lpstr>BANREGIO 023(CAN)</vt:lpstr>
      <vt:lpstr>BANORTE 9524</vt:lpstr>
      <vt:lpstr>BANORTE 5944(CAN)</vt:lpstr>
      <vt:lpstr>'BANREGIO 3810010'!Área_de_impresión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claudia lira</cp:lastModifiedBy>
  <cp:lastPrinted>2017-07-05T14:50:38Z</cp:lastPrinted>
  <dcterms:created xsi:type="dcterms:W3CDTF">2013-08-19T15:25:09Z</dcterms:created>
  <dcterms:modified xsi:type="dcterms:W3CDTF">2017-07-05T15:42:24Z</dcterms:modified>
</cp:coreProperties>
</file>