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05" windowWidth="20055" windowHeight="7680"/>
  </bookViews>
  <sheets>
    <sheet name="11.1 REP_ANALITICO_EJ_PPTO" sheetId="1" r:id="rId1"/>
  </sheets>
  <definedNames>
    <definedName name="_xlnm._FilterDatabase" localSheetId="0" hidden="1">'11.1 REP_ANALITICO_EJ_PPTO'!$B$6:$Q$209</definedName>
    <definedName name="_xlnm.Print_Area" localSheetId="0">'11.1 REP_ANALITICO_EJ_PPTO'!$A$1:$Q$222</definedName>
    <definedName name="_xlnm.Print_Titles" localSheetId="0">'11.1 REP_ANALITICO_EJ_PPTO'!$1:$7</definedName>
  </definedNames>
  <calcPr calcId="125725"/>
</workbook>
</file>

<file path=xl/calcChain.xml><?xml version="1.0" encoding="utf-8"?>
<calcChain xmlns="http://schemas.openxmlformats.org/spreadsheetml/2006/main">
  <c r="H35" i="1"/>
  <c r="H206"/>
  <c r="I206" s="1"/>
  <c r="K206" s="1"/>
  <c r="H203"/>
  <c r="I203" s="1"/>
  <c r="H177"/>
  <c r="I177" s="1"/>
  <c r="K177" s="1"/>
  <c r="H175"/>
  <c r="I175" s="1"/>
  <c r="H173"/>
  <c r="I173" s="1"/>
  <c r="H168"/>
  <c r="I168" s="1"/>
  <c r="H159"/>
  <c r="I159" s="1"/>
  <c r="H150"/>
  <c r="I150" s="1"/>
  <c r="N150" s="1"/>
  <c r="H148"/>
  <c r="I148" s="1"/>
  <c r="H127"/>
  <c r="I127" s="1"/>
  <c r="H123"/>
  <c r="I123" s="1"/>
  <c r="H118"/>
  <c r="I118" s="1"/>
  <c r="H112"/>
  <c r="I112" s="1"/>
  <c r="H100"/>
  <c r="I100" s="1"/>
  <c r="H92"/>
  <c r="I92" s="1"/>
  <c r="H85"/>
  <c r="I85" s="1"/>
  <c r="H84"/>
  <c r="I84" s="1"/>
  <c r="H81"/>
  <c r="I81" s="1"/>
  <c r="H57"/>
  <c r="I57" s="1"/>
  <c r="H43"/>
  <c r="I43" s="1"/>
  <c r="H29"/>
  <c r="I29" s="1"/>
  <c r="N29" s="1"/>
  <c r="H195"/>
  <c r="I195" s="1"/>
  <c r="K195" s="1"/>
  <c r="H180"/>
  <c r="I180" s="1"/>
  <c r="K180" s="1"/>
  <c r="H176"/>
  <c r="I176" s="1"/>
  <c r="H163"/>
  <c r="I163" s="1"/>
  <c r="H158"/>
  <c r="I158" s="1"/>
  <c r="H152"/>
  <c r="I152" s="1"/>
  <c r="H151"/>
  <c r="I151" s="1"/>
  <c r="H146"/>
  <c r="I146" s="1"/>
  <c r="H139"/>
  <c r="I139" s="1"/>
  <c r="H132"/>
  <c r="I132" s="1"/>
  <c r="K132" s="1"/>
  <c r="H129"/>
  <c r="I129" s="1"/>
  <c r="H128"/>
  <c r="I128" s="1"/>
  <c r="H125"/>
  <c r="I125" s="1"/>
  <c r="H124"/>
  <c r="I124" s="1"/>
  <c r="H120"/>
  <c r="I120" s="1"/>
  <c r="K120" s="1"/>
  <c r="H119"/>
  <c r="I119" s="1"/>
  <c r="H117"/>
  <c r="I117" s="1"/>
  <c r="H113"/>
  <c r="I113" s="1"/>
  <c r="H109"/>
  <c r="I109" s="1"/>
  <c r="H108"/>
  <c r="I108" s="1"/>
  <c r="H104"/>
  <c r="I104" s="1"/>
  <c r="K104" s="1"/>
  <c r="H97"/>
  <c r="I97" s="1"/>
  <c r="K97" s="1"/>
  <c r="H93"/>
  <c r="I93" s="1"/>
  <c r="K93" s="1"/>
  <c r="H87"/>
  <c r="I87" s="1"/>
  <c r="K87" s="1"/>
  <c r="H83"/>
  <c r="I83" s="1"/>
  <c r="H82"/>
  <c r="I82" s="1"/>
  <c r="K82" s="1"/>
  <c r="H77"/>
  <c r="I77" s="1"/>
  <c r="H75"/>
  <c r="I75" s="1"/>
  <c r="H67"/>
  <c r="I67" s="1"/>
  <c r="K67" s="1"/>
  <c r="H65"/>
  <c r="I65" s="1"/>
  <c r="H61"/>
  <c r="I61" s="1"/>
  <c r="H56"/>
  <c r="I56" s="1"/>
  <c r="H53"/>
  <c r="I53" s="1"/>
  <c r="H47"/>
  <c r="I47" s="1"/>
  <c r="H42"/>
  <c r="I42" s="1"/>
  <c r="H39"/>
  <c r="I39" s="1"/>
  <c r="K39" s="1"/>
  <c r="H25"/>
  <c r="I25" s="1"/>
  <c r="H24"/>
  <c r="I24" s="1"/>
  <c r="H19"/>
  <c r="I19" s="1"/>
  <c r="P206"/>
  <c r="Q206" s="1"/>
  <c r="P200"/>
  <c r="P195"/>
  <c r="P194"/>
  <c r="P185"/>
  <c r="P180"/>
  <c r="Q180" s="1"/>
  <c r="P177"/>
  <c r="P175"/>
  <c r="Q175" s="1"/>
  <c r="P173"/>
  <c r="P171"/>
  <c r="Q171" s="1"/>
  <c r="P168"/>
  <c r="Q168" s="1"/>
  <c r="P167"/>
  <c r="P163"/>
  <c r="Q163" s="1"/>
  <c r="P159"/>
  <c r="P152"/>
  <c r="P151"/>
  <c r="Q151" s="1"/>
  <c r="P148"/>
  <c r="P147"/>
  <c r="Q147" s="1"/>
  <c r="P138"/>
  <c r="Q138" s="1"/>
  <c r="P135"/>
  <c r="Q135" s="1"/>
  <c r="P132"/>
  <c r="Q132" s="1"/>
  <c r="P129"/>
  <c r="P128"/>
  <c r="P125"/>
  <c r="P124"/>
  <c r="P120"/>
  <c r="Q120" s="1"/>
  <c r="P116"/>
  <c r="P112"/>
  <c r="Q112" s="1"/>
  <c r="P108"/>
  <c r="Q108" s="1"/>
  <c r="P102"/>
  <c r="P100"/>
  <c r="Q100" s="1"/>
  <c r="P97"/>
  <c r="Q97" s="1"/>
  <c r="P96"/>
  <c r="Q96" s="1"/>
  <c r="P93"/>
  <c r="P87"/>
  <c r="Q87" s="1"/>
  <c r="P83"/>
  <c r="Q83" s="1"/>
  <c r="P75"/>
  <c r="Q75" s="1"/>
  <c r="P72"/>
  <c r="P67"/>
  <c r="Q67" s="1"/>
  <c r="P61"/>
  <c r="Q61" s="1"/>
  <c r="P57"/>
  <c r="Q57" s="1"/>
  <c r="P53"/>
  <c r="Q53" s="1"/>
  <c r="P50"/>
  <c r="P46"/>
  <c r="P43"/>
  <c r="P41"/>
  <c r="Q41" s="1"/>
  <c r="P34"/>
  <c r="P30"/>
  <c r="Q30" s="1"/>
  <c r="P24"/>
  <c r="Q24" s="1"/>
  <c r="P19"/>
  <c r="P18"/>
  <c r="Q18" s="1"/>
  <c r="P17"/>
  <c r="Q17" s="1"/>
  <c r="P16"/>
  <c r="Q16" s="1"/>
  <c r="P13"/>
  <c r="M173"/>
  <c r="M123"/>
  <c r="M59"/>
  <c r="M39"/>
  <c r="M129"/>
  <c r="M124"/>
  <c r="M93"/>
  <c r="M53"/>
  <c r="M18"/>
  <c r="P101"/>
  <c r="Q101" s="1"/>
  <c r="M101"/>
  <c r="H101"/>
  <c r="I101" s="1"/>
  <c r="P84"/>
  <c r="Q84" s="1"/>
  <c r="M84"/>
  <c r="M175"/>
  <c r="M171"/>
  <c r="M167"/>
  <c r="M158"/>
  <c r="M151"/>
  <c r="M150"/>
  <c r="M143"/>
  <c r="M142"/>
  <c r="M137"/>
  <c r="M128"/>
  <c r="M118"/>
  <c r="M117"/>
  <c r="M112"/>
  <c r="M97"/>
  <c r="M96"/>
  <c r="M95"/>
  <c r="M94"/>
  <c r="M92"/>
  <c r="M86"/>
  <c r="M85"/>
  <c r="M81"/>
  <c r="M75"/>
  <c r="M68"/>
  <c r="M64"/>
  <c r="M60"/>
  <c r="M58"/>
  <c r="M57"/>
  <c r="M56"/>
  <c r="M46"/>
  <c r="M41"/>
  <c r="M31"/>
  <c r="M30"/>
  <c r="M29"/>
  <c r="M28"/>
  <c r="M25"/>
  <c r="M24"/>
  <c r="M22"/>
  <c r="M19"/>
  <c r="M17"/>
  <c r="M16"/>
  <c r="G207"/>
  <c r="D207"/>
  <c r="P203"/>
  <c r="G196"/>
  <c r="D196"/>
  <c r="G187"/>
  <c r="D187"/>
  <c r="P184"/>
  <c r="Q184" s="1"/>
  <c r="P176"/>
  <c r="P174"/>
  <c r="Q174" s="1"/>
  <c r="H174"/>
  <c r="I174" s="1"/>
  <c r="P172"/>
  <c r="H171"/>
  <c r="I171" s="1"/>
  <c r="H167"/>
  <c r="I167" s="1"/>
  <c r="P166"/>
  <c r="H166"/>
  <c r="I166" s="1"/>
  <c r="P162"/>
  <c r="Q162" s="1"/>
  <c r="H162"/>
  <c r="I162" s="1"/>
  <c r="P158"/>
  <c r="P157"/>
  <c r="Q157" s="1"/>
  <c r="H157"/>
  <c r="I157" s="1"/>
  <c r="G153"/>
  <c r="D153"/>
  <c r="P150"/>
  <c r="Q150" s="1"/>
  <c r="P149"/>
  <c r="Q149" s="1"/>
  <c r="M149"/>
  <c r="H149"/>
  <c r="I149" s="1"/>
  <c r="K149" s="1"/>
  <c r="H147"/>
  <c r="I147" s="1"/>
  <c r="P146"/>
  <c r="Q146" s="1"/>
  <c r="P143"/>
  <c r="P142"/>
  <c r="P139"/>
  <c r="Q139" s="1"/>
  <c r="P137"/>
  <c r="Q137" s="1"/>
  <c r="H137"/>
  <c r="I137" s="1"/>
  <c r="K137" s="1"/>
  <c r="P136"/>
  <c r="Q136" s="1"/>
  <c r="M136"/>
  <c r="H136"/>
  <c r="I136" s="1"/>
  <c r="P127"/>
  <c r="Q127" s="1"/>
  <c r="P126"/>
  <c r="Q126" s="1"/>
  <c r="H126"/>
  <c r="I126" s="1"/>
  <c r="P123"/>
  <c r="Q123" s="1"/>
  <c r="P119"/>
  <c r="P118"/>
  <c r="Q118" s="1"/>
  <c r="P117"/>
  <c r="Q117" s="1"/>
  <c r="P113"/>
  <c r="Q113" s="1"/>
  <c r="Q111"/>
  <c r="P111"/>
  <c r="H111"/>
  <c r="I111" s="1"/>
  <c r="P110"/>
  <c r="Q110" s="1"/>
  <c r="M110"/>
  <c r="H110"/>
  <c r="I110" s="1"/>
  <c r="P109"/>
  <c r="Q107"/>
  <c r="P107"/>
  <c r="M107"/>
  <c r="H107"/>
  <c r="I107" s="1"/>
  <c r="K107" s="1"/>
  <c r="H105"/>
  <c r="P104"/>
  <c r="Q104" s="1"/>
  <c r="P103"/>
  <c r="H103"/>
  <c r="I103" s="1"/>
  <c r="M102"/>
  <c r="H102"/>
  <c r="I102" s="1"/>
  <c r="H96"/>
  <c r="I96" s="1"/>
  <c r="P95"/>
  <c r="H95"/>
  <c r="I95" s="1"/>
  <c r="P94"/>
  <c r="Q94" s="1"/>
  <c r="H94"/>
  <c r="I94" s="1"/>
  <c r="G88"/>
  <c r="D88"/>
  <c r="P86"/>
  <c r="Q86" s="1"/>
  <c r="H86"/>
  <c r="I86" s="1"/>
  <c r="K86" s="1"/>
  <c r="P85"/>
  <c r="Q85" s="1"/>
  <c r="P82"/>
  <c r="Q82" s="1"/>
  <c r="P81"/>
  <c r="Q81" s="1"/>
  <c r="P80"/>
  <c r="Q80" s="1"/>
  <c r="H80"/>
  <c r="I80" s="1"/>
  <c r="P77"/>
  <c r="Q77" s="1"/>
  <c r="P76"/>
  <c r="Q76" s="1"/>
  <c r="H76"/>
  <c r="I76" s="1"/>
  <c r="K76" s="1"/>
  <c r="H72"/>
  <c r="I72" s="1"/>
  <c r="P69"/>
  <c r="Q69" s="1"/>
  <c r="H69"/>
  <c r="I69" s="1"/>
  <c r="P68"/>
  <c r="Q68" s="1"/>
  <c r="H68"/>
  <c r="I68" s="1"/>
  <c r="P66"/>
  <c r="Q66" s="1"/>
  <c r="H66"/>
  <c r="I66" s="1"/>
  <c r="P65"/>
  <c r="P64"/>
  <c r="Q64" s="1"/>
  <c r="H64"/>
  <c r="I64" s="1"/>
  <c r="P60"/>
  <c r="P59"/>
  <c r="H59"/>
  <c r="I59" s="1"/>
  <c r="P58"/>
  <c r="Q58" s="1"/>
  <c r="H58"/>
  <c r="I58" s="1"/>
  <c r="P56"/>
  <c r="P55"/>
  <c r="H55"/>
  <c r="I55" s="1"/>
  <c r="P54"/>
  <c r="Q54" s="1"/>
  <c r="H54"/>
  <c r="I54" s="1"/>
  <c r="H52"/>
  <c r="H51"/>
  <c r="H46"/>
  <c r="I46" s="1"/>
  <c r="H45"/>
  <c r="H44"/>
  <c r="P42"/>
  <c r="Q42" s="1"/>
  <c r="H41"/>
  <c r="I41" s="1"/>
  <c r="P40"/>
  <c r="Q40" s="1"/>
  <c r="M40"/>
  <c r="H40"/>
  <c r="I40" s="1"/>
  <c r="P39"/>
  <c r="P38"/>
  <c r="H38"/>
  <c r="G35"/>
  <c r="D35"/>
  <c r="P31"/>
  <c r="H31"/>
  <c r="I31" s="1"/>
  <c r="H30"/>
  <c r="I30" s="1"/>
  <c r="P29"/>
  <c r="Q29" s="1"/>
  <c r="P28"/>
  <c r="Q28" s="1"/>
  <c r="H28"/>
  <c r="I28" s="1"/>
  <c r="P25"/>
  <c r="P23"/>
  <c r="Q23" s="1"/>
  <c r="I23"/>
  <c r="N23" s="1"/>
  <c r="H23"/>
  <c r="P22"/>
  <c r="Q22" s="1"/>
  <c r="H22"/>
  <c r="I22" s="1"/>
  <c r="I17"/>
  <c r="N17" s="1"/>
  <c r="H17"/>
  <c r="H16"/>
  <c r="I16" s="1"/>
  <c r="H13"/>
  <c r="I13" s="1"/>
  <c r="G208" l="1"/>
  <c r="E207"/>
  <c r="E196"/>
  <c r="H194"/>
  <c r="I194" s="1"/>
  <c r="N194" s="1"/>
  <c r="H185"/>
  <c r="I185" s="1"/>
  <c r="N185" s="1"/>
  <c r="H184"/>
  <c r="I184" s="1"/>
  <c r="K184" s="1"/>
  <c r="N174"/>
  <c r="K174"/>
  <c r="H172"/>
  <c r="I172" s="1"/>
  <c r="K172" s="1"/>
  <c r="E187"/>
  <c r="H143"/>
  <c r="I143" s="1"/>
  <c r="K143" s="1"/>
  <c r="H142"/>
  <c r="I142" s="1"/>
  <c r="K142" s="1"/>
  <c r="H135"/>
  <c r="I135" s="1"/>
  <c r="K135" s="1"/>
  <c r="H138"/>
  <c r="I138" s="1"/>
  <c r="N138" s="1"/>
  <c r="H116"/>
  <c r="I116" s="1"/>
  <c r="N116" s="1"/>
  <c r="E153"/>
  <c r="H60"/>
  <c r="I60" s="1"/>
  <c r="E88"/>
  <c r="H34"/>
  <c r="I34" s="1"/>
  <c r="K34" s="1"/>
  <c r="H18"/>
  <c r="I18" s="1"/>
  <c r="N18" s="1"/>
  <c r="E35"/>
  <c r="F207"/>
  <c r="H200"/>
  <c r="H207" s="1"/>
  <c r="F196"/>
  <c r="H191"/>
  <c r="I191" s="1"/>
  <c r="F187"/>
  <c r="N146"/>
  <c r="K146"/>
  <c r="N126"/>
  <c r="K126"/>
  <c r="N111"/>
  <c r="K111"/>
  <c r="F153"/>
  <c r="N68"/>
  <c r="K68"/>
  <c r="N61"/>
  <c r="K61"/>
  <c r="N54"/>
  <c r="K54"/>
  <c r="F88"/>
  <c r="H50"/>
  <c r="I50" s="1"/>
  <c r="K50" s="1"/>
  <c r="N40"/>
  <c r="K40"/>
  <c r="K23"/>
  <c r="F35"/>
  <c r="H10"/>
  <c r="I10" s="1"/>
  <c r="P207"/>
  <c r="O207"/>
  <c r="O196"/>
  <c r="P191"/>
  <c r="O187"/>
  <c r="O153"/>
  <c r="P92"/>
  <c r="Q92" s="1"/>
  <c r="O88"/>
  <c r="P47"/>
  <c r="P88" s="1"/>
  <c r="O35"/>
  <c r="P10"/>
  <c r="P35" s="1"/>
  <c r="N206"/>
  <c r="M184"/>
  <c r="M177"/>
  <c r="Q176"/>
  <c r="M176"/>
  <c r="Q166"/>
  <c r="M166"/>
  <c r="M168"/>
  <c r="M147"/>
  <c r="M152"/>
  <c r="Q142"/>
  <c r="M139"/>
  <c r="M138"/>
  <c r="M127"/>
  <c r="N120"/>
  <c r="N107"/>
  <c r="M113"/>
  <c r="Q102"/>
  <c r="N93"/>
  <c r="Q95"/>
  <c r="M82"/>
  <c r="M66"/>
  <c r="M65"/>
  <c r="Q55"/>
  <c r="Q59"/>
  <c r="Q46"/>
  <c r="M38"/>
  <c r="M42"/>
  <c r="M43"/>
  <c r="Q34"/>
  <c r="M34"/>
  <c r="L207"/>
  <c r="Q203"/>
  <c r="M203"/>
  <c r="Q195"/>
  <c r="M195"/>
  <c r="M194"/>
  <c r="L196"/>
  <c r="Q194"/>
  <c r="M191"/>
  <c r="M196" s="1"/>
  <c r="M185"/>
  <c r="Q185"/>
  <c r="N180"/>
  <c r="Q172"/>
  <c r="Q173"/>
  <c r="Q177"/>
  <c r="M172"/>
  <c r="N168"/>
  <c r="L187"/>
  <c r="Q167"/>
  <c r="M163"/>
  <c r="M162"/>
  <c r="N162"/>
  <c r="Q158"/>
  <c r="M159"/>
  <c r="Q159"/>
  <c r="M148"/>
  <c r="Q152"/>
  <c r="Q148"/>
  <c r="Q143"/>
  <c r="M135"/>
  <c r="N132"/>
  <c r="M125"/>
  <c r="Q124"/>
  <c r="Q128"/>
  <c r="Q129"/>
  <c r="Q125"/>
  <c r="M119"/>
  <c r="M116"/>
  <c r="Q119"/>
  <c r="M109"/>
  <c r="M108"/>
  <c r="Q109"/>
  <c r="M100"/>
  <c r="N104"/>
  <c r="M103"/>
  <c r="L153"/>
  <c r="Q103"/>
  <c r="Q93"/>
  <c r="N97"/>
  <c r="N87"/>
  <c r="M80"/>
  <c r="N82"/>
  <c r="M83"/>
  <c r="N76"/>
  <c r="M77"/>
  <c r="Q72"/>
  <c r="M72"/>
  <c r="M69"/>
  <c r="N67"/>
  <c r="Q65"/>
  <c r="M67"/>
  <c r="N57"/>
  <c r="Q60"/>
  <c r="L88"/>
  <c r="Q56"/>
  <c r="Q50"/>
  <c r="M47"/>
  <c r="Q43"/>
  <c r="Q39"/>
  <c r="Q31"/>
  <c r="Q25"/>
  <c r="Q19"/>
  <c r="L35"/>
  <c r="M13"/>
  <c r="Q13"/>
  <c r="N101"/>
  <c r="K101"/>
  <c r="M54"/>
  <c r="M76"/>
  <c r="K173"/>
  <c r="K43"/>
  <c r="K57"/>
  <c r="M87"/>
  <c r="K96"/>
  <c r="K159"/>
  <c r="K167"/>
  <c r="K84"/>
  <c r="N84"/>
  <c r="K66"/>
  <c r="K168"/>
  <c r="M111"/>
  <c r="M146"/>
  <c r="K150"/>
  <c r="M174"/>
  <c r="D208"/>
  <c r="M126"/>
  <c r="K17"/>
  <c r="M23"/>
  <c r="K29"/>
  <c r="K56"/>
  <c r="K60"/>
  <c r="K110"/>
  <c r="K16"/>
  <c r="K22"/>
  <c r="K28"/>
  <c r="K81"/>
  <c r="M206"/>
  <c r="K203"/>
  <c r="J207"/>
  <c r="M200"/>
  <c r="J196"/>
  <c r="M180"/>
  <c r="J187"/>
  <c r="K162"/>
  <c r="M157"/>
  <c r="M132"/>
  <c r="K129"/>
  <c r="K125"/>
  <c r="M120"/>
  <c r="K119"/>
  <c r="M104"/>
  <c r="K103"/>
  <c r="J153"/>
  <c r="K92"/>
  <c r="K75"/>
  <c r="M61"/>
  <c r="K53"/>
  <c r="J88"/>
  <c r="M50"/>
  <c r="K47"/>
  <c r="J35"/>
  <c r="M10"/>
  <c r="N24"/>
  <c r="K24"/>
  <c r="K25"/>
  <c r="N25"/>
  <c r="N42"/>
  <c r="K42"/>
  <c r="N72"/>
  <c r="K72"/>
  <c r="N94"/>
  <c r="K94"/>
  <c r="N19"/>
  <c r="K19"/>
  <c r="N65"/>
  <c r="K65"/>
  <c r="N127"/>
  <c r="K127"/>
  <c r="N128"/>
  <c r="K128"/>
  <c r="N151"/>
  <c r="K151"/>
  <c r="N152"/>
  <c r="K152"/>
  <c r="K55"/>
  <c r="N55"/>
  <c r="N58"/>
  <c r="K58"/>
  <c r="N59"/>
  <c r="K59"/>
  <c r="N83"/>
  <c r="K83"/>
  <c r="K85"/>
  <c r="N85"/>
  <c r="N112"/>
  <c r="K112"/>
  <c r="K113"/>
  <c r="N113"/>
  <c r="N123"/>
  <c r="K123"/>
  <c r="K124"/>
  <c r="N124"/>
  <c r="N147"/>
  <c r="K147"/>
  <c r="K148"/>
  <c r="N148"/>
  <c r="N163"/>
  <c r="K163"/>
  <c r="N166"/>
  <c r="K166"/>
  <c r="N41"/>
  <c r="K41"/>
  <c r="N69"/>
  <c r="K69"/>
  <c r="N95"/>
  <c r="K95"/>
  <c r="K136"/>
  <c r="N136"/>
  <c r="N175"/>
  <c r="K175"/>
  <c r="N176"/>
  <c r="K176"/>
  <c r="K18"/>
  <c r="N64"/>
  <c r="K64"/>
  <c r="N171"/>
  <c r="K171"/>
  <c r="K194"/>
  <c r="K13"/>
  <c r="N13"/>
  <c r="N30"/>
  <c r="K30"/>
  <c r="N31"/>
  <c r="K31"/>
  <c r="N46"/>
  <c r="K46"/>
  <c r="N77"/>
  <c r="K77"/>
  <c r="N80"/>
  <c r="K80"/>
  <c r="N100"/>
  <c r="K100"/>
  <c r="N102"/>
  <c r="K102"/>
  <c r="N108"/>
  <c r="K108"/>
  <c r="K109"/>
  <c r="N109"/>
  <c r="N117"/>
  <c r="K117"/>
  <c r="N118"/>
  <c r="K118"/>
  <c r="N139"/>
  <c r="K139"/>
  <c r="N157"/>
  <c r="K157"/>
  <c r="N158"/>
  <c r="K158"/>
  <c r="N184"/>
  <c r="N28"/>
  <c r="N56"/>
  <c r="N60"/>
  <c r="N75"/>
  <c r="N92"/>
  <c r="N103"/>
  <c r="N110"/>
  <c r="N119"/>
  <c r="N125"/>
  <c r="N129"/>
  <c r="N143"/>
  <c r="P153"/>
  <c r="N159"/>
  <c r="N167"/>
  <c r="N173"/>
  <c r="N177"/>
  <c r="H187"/>
  <c r="P187"/>
  <c r="N195"/>
  <c r="N203"/>
  <c r="Q38"/>
  <c r="Q200"/>
  <c r="N16"/>
  <c r="N22"/>
  <c r="N39"/>
  <c r="N43"/>
  <c r="N47"/>
  <c r="N53"/>
  <c r="N66"/>
  <c r="N81"/>
  <c r="N86"/>
  <c r="N96"/>
  <c r="N137"/>
  <c r="N149"/>
  <c r="I38"/>
  <c r="N172" l="1"/>
  <c r="K185"/>
  <c r="N142"/>
  <c r="F208"/>
  <c r="E208"/>
  <c r="H196"/>
  <c r="I187"/>
  <c r="N135"/>
  <c r="K138"/>
  <c r="I153"/>
  <c r="K116"/>
  <c r="H153"/>
  <c r="N34"/>
  <c r="I200"/>
  <c r="K200" s="1"/>
  <c r="K207" s="1"/>
  <c r="N50"/>
  <c r="H88"/>
  <c r="Q47"/>
  <c r="Q207"/>
  <c r="P196"/>
  <c r="Q191"/>
  <c r="Q196" s="1"/>
  <c r="O208"/>
  <c r="Q10"/>
  <c r="M207"/>
  <c r="Q187"/>
  <c r="M187"/>
  <c r="Q153"/>
  <c r="L208"/>
  <c r="Q88"/>
  <c r="Q35"/>
  <c r="P208"/>
  <c r="M35"/>
  <c r="M88"/>
  <c r="M153"/>
  <c r="J208"/>
  <c r="N10"/>
  <c r="N35" s="1"/>
  <c r="K10"/>
  <c r="K35" s="1"/>
  <c r="I35"/>
  <c r="I88"/>
  <c r="K38"/>
  <c r="K88" s="1"/>
  <c r="N38"/>
  <c r="N191"/>
  <c r="N196" s="1"/>
  <c r="I196"/>
  <c r="K191"/>
  <c r="K196" s="1"/>
  <c r="N187"/>
  <c r="K187"/>
  <c r="N153" l="1"/>
  <c r="K153"/>
  <c r="H208"/>
  <c r="N88"/>
  <c r="N200"/>
  <c r="N207" s="1"/>
  <c r="I207"/>
  <c r="I208" s="1"/>
  <c r="Q208"/>
  <c r="M208"/>
  <c r="K208"/>
  <c r="N208" l="1"/>
</calcChain>
</file>

<file path=xl/sharedStrings.xml><?xml version="1.0" encoding="utf-8"?>
<sst xmlns="http://schemas.openxmlformats.org/spreadsheetml/2006/main" count="192" uniqueCount="191">
  <si>
    <t xml:space="preserve">COMISION MUNICIPAL DE AGUA POTABLE Y ALCANTARILLADO DEL MPIO. DE ALTAMIRA TAMAULIPAS </t>
  </si>
  <si>
    <t>REPORTE ANALÍTICO DEL EJERCICIO PRESUPUESTO DE EGRESOS (POR PARTIDA HASTA 4° NIVEL)</t>
  </si>
  <si>
    <t>DEL 1 DE ENERO AL 30 DE JUNIO DE 2017</t>
  </si>
  <si>
    <t>Ejercicio del Presupuesto</t>
  </si>
  <si>
    <t>Presupuesto de Egresos Aprobado</t>
  </si>
  <si>
    <t>Modificaciones  2</t>
  </si>
  <si>
    <t xml:space="preserve">Ampliaciones </t>
  </si>
  <si>
    <t>Ampliaciones/
(Reducciones)</t>
  </si>
  <si>
    <t>Presupuesto Vigente</t>
  </si>
  <si>
    <t>Comprometido</t>
  </si>
  <si>
    <t>Disponible para comprometer</t>
  </si>
  <si>
    <t>Devengado</t>
  </si>
  <si>
    <t>Comprometido no devengado</t>
  </si>
  <si>
    <t>Presupuesto sin devengar</t>
  </si>
  <si>
    <t>Ejercido</t>
  </si>
  <si>
    <t>Pagado</t>
  </si>
  <si>
    <t>Cuentas por pagar (Deuda)</t>
  </si>
  <si>
    <t>Capítulo/Concepto/Partida Especifica</t>
  </si>
  <si>
    <t>Más</t>
  </si>
  <si>
    <t>Menos</t>
  </si>
  <si>
    <t>5= (3-4)</t>
  </si>
  <si>
    <t>7= (4-6)</t>
  </si>
  <si>
    <t>8= (3-6)</t>
  </si>
  <si>
    <t>11= (6-10)</t>
  </si>
  <si>
    <t>SERVICIOS PERSONALES</t>
  </si>
  <si>
    <t>REMUNERACIONES AL PERSONAL DE CARÁCTER PERMANENTE</t>
  </si>
  <si>
    <t>Sueldos base al personal permanente</t>
  </si>
  <si>
    <t>REMUNERACIONES AL PERSONAL DE CARÁCTER TRANSITORIO</t>
  </si>
  <si>
    <t>Sueldos base al personal eventual</t>
  </si>
  <si>
    <t>REMUNERACIONES ADICIONALES Y ESPECIALES</t>
  </si>
  <si>
    <t>Primas por años de servicios efectivos prestados</t>
  </si>
  <si>
    <t>Primas de vacaciones, dominical y gratificación de fin de año</t>
  </si>
  <si>
    <t>Horas extraordinarias</t>
  </si>
  <si>
    <t>Compensaciones</t>
  </si>
  <si>
    <t>SEGURIDAD SOCIAL</t>
  </si>
  <si>
    <t>Aportaciones de seguridad social</t>
  </si>
  <si>
    <t>Aportaciones a fondos de vivienda</t>
  </si>
  <si>
    <t>Aportaciones al sistema para el retiro</t>
  </si>
  <si>
    <t>Aportaciones para seguros</t>
  </si>
  <si>
    <t>OTRAS PRESTACIONES SOCIALES Y ECONÓMICAS</t>
  </si>
  <si>
    <t>Cuotas para el fondo de ahorro y fondo de trabajo</t>
  </si>
  <si>
    <t>Indemnizaciones</t>
  </si>
  <si>
    <t>Prestaciones contractuales</t>
  </si>
  <si>
    <t>Otras prestaciones sociales y económicas</t>
  </si>
  <si>
    <t>PAGO DE ESTÍMULOS A SERVIDORES PÚBLICOS</t>
  </si>
  <si>
    <t>Estímulos</t>
  </si>
  <si>
    <t>TOTAL SERVICIOS PERSONALES</t>
  </si>
  <si>
    <t>MATERIALES Y SUMINISTROS</t>
  </si>
  <si>
    <t>MATERIALES DE ADMINISTRACIÓN, EMISIÓN DE DOCUMENTOS Y ARTÍCULOS OFICIALES</t>
  </si>
  <si>
    <t>Materiales, útiles y equipos menores de oficina</t>
  </si>
  <si>
    <t>Materiales y útiles de impresión y reproducción</t>
  </si>
  <si>
    <t>Materiales, útiles y equipos menores de tecnologías de la información y comunicaciones</t>
  </si>
  <si>
    <t>Material impreso e información digital</t>
  </si>
  <si>
    <t>Material de limpieza</t>
  </si>
  <si>
    <t>Materiales para el registro e identificacion de bienes y personas</t>
  </si>
  <si>
    <t>ALIMENTOS Y UTENSILIOS</t>
  </si>
  <si>
    <t>Productos alimenticios para personas</t>
  </si>
  <si>
    <t>Utensilios para el servicio de alimentación</t>
  </si>
  <si>
    <t>MATERIAS PRIMAS Y MATERIALES DE PRODUCCION Y COMERCIALIZACION</t>
  </si>
  <si>
    <t>Otros productos adquiridos como materia prima</t>
  </si>
  <si>
    <t>MATERIALES Y ARTÍCULOS DE CONSTRUCCIÓN Y DE REPARACIÓN</t>
  </si>
  <si>
    <t xml:space="preserve">Productos minerales no metalicos </t>
  </si>
  <si>
    <t>Cemento y productos de concreto</t>
  </si>
  <si>
    <t xml:space="preserve">Cal, yeso y productos de yeso </t>
  </si>
  <si>
    <t>Madera y productos de madera</t>
  </si>
  <si>
    <t xml:space="preserve">Vidrio y productos de vidrio </t>
  </si>
  <si>
    <t>Material eléctrico y electrónico</t>
  </si>
  <si>
    <t xml:space="preserve">Artículos metálicos para la construcción </t>
  </si>
  <si>
    <t>Materiales Complementarios</t>
  </si>
  <si>
    <t>Otros materiales y artículos de construcción y reparación</t>
  </si>
  <si>
    <t>PRODUCTOS QUÍMICOS, FARMACÉUTICOS Y DE LABORATORIO</t>
  </si>
  <si>
    <t>Productos químicos básicos</t>
  </si>
  <si>
    <t>Fertilizantes, pesticidas y otros agroquímicos</t>
  </si>
  <si>
    <t>Medicinas y productos farmacéuticos</t>
  </si>
  <si>
    <t>Materiales, accesorios y suministros de laboratorio</t>
  </si>
  <si>
    <t xml:space="preserve">Otros productos químicos </t>
  </si>
  <si>
    <t>COMBUSTIBLES, LUBRICANTES Y ADITIVOS</t>
  </si>
  <si>
    <t>Combustibles, lubricantes y aditivos</t>
  </si>
  <si>
    <t>VESTUARIO, BLANCOS, PRENDAS DE PROTECCIÓN Y ARTÍCULOS DEPORTIVOS</t>
  </si>
  <si>
    <t>Vestuario y uniformes</t>
  </si>
  <si>
    <t>Prendas de seguridad y protección personal</t>
  </si>
  <si>
    <t>Artículos deportivos</t>
  </si>
  <si>
    <t>HERRAMIENTAS, REFACCIONES Y ACCESORIOS MENORES</t>
  </si>
  <si>
    <t>Herramientas menores</t>
  </si>
  <si>
    <t xml:space="preserve">Refacciones y accesorios menores de edificios </t>
  </si>
  <si>
    <t>Refacciones y accesorios menores de mobiliario y equipo de administración, educacional y recreativo</t>
  </si>
  <si>
    <t>Refacciones y accesorios menores de equipo de cómputo y tecnologias de la información</t>
  </si>
  <si>
    <t>Refacciones y accesorios menores de equipo de transporte</t>
  </si>
  <si>
    <t xml:space="preserve">Refacciones y accesorios menores de maquinaria y otros equipos </t>
  </si>
  <si>
    <t xml:space="preserve">Refacciones y accesorios menores de otros bienes muebles </t>
  </si>
  <si>
    <t>TOTAL MATERIALES Y SUMINISTROS</t>
  </si>
  <si>
    <t>SERVICIOS GENERALES</t>
  </si>
  <si>
    <t>SERVICIOS BÁSICOS</t>
  </si>
  <si>
    <t>Energía eléctrica</t>
  </si>
  <si>
    <t>Agua</t>
  </si>
  <si>
    <t>Telefonía tradicional</t>
  </si>
  <si>
    <t>Telefonía celular</t>
  </si>
  <si>
    <t xml:space="preserve">Servicios de acceso de Internet, redes y procesamiento de información </t>
  </si>
  <si>
    <t>Servicios postales y telegráficos</t>
  </si>
  <si>
    <t>SERVICIOS DE ARRENDAMIENTO</t>
  </si>
  <si>
    <t>Arrendamiento de edificios</t>
  </si>
  <si>
    <t>Arrendamiento de maquinaria, otros equipos y herramientas</t>
  </si>
  <si>
    <t>Arrendamiento de activos intangibles</t>
  </si>
  <si>
    <t xml:space="preserve">Otros arrendamientos </t>
  </si>
  <si>
    <t>SERVICIOS PROFESIONALES, CIENTÍFICOS, TÉCNICOS Y OTROS SERVICIOS</t>
  </si>
  <si>
    <t>Servicios legales, de contabilidad, auditoría y relacionados</t>
  </si>
  <si>
    <t>Servicios de diseño, arquitectura, ingeniería y actividades relacionadas</t>
  </si>
  <si>
    <t>Servicios de consultoria administrativa, procesos, técnica y en tecnologías de la información</t>
  </si>
  <si>
    <t xml:space="preserve">Servicios de capacitación </t>
  </si>
  <si>
    <t xml:space="preserve">Servicios de apoyo administrativo, fotocopiado e impresión </t>
  </si>
  <si>
    <t>Servicios de vigilancia</t>
  </si>
  <si>
    <t xml:space="preserve">Servicios profesionales, cientificos y técnicos integrales </t>
  </si>
  <si>
    <t>SERVICIOS FINANCIEROS, BANCARIOS Y COMERCIALES</t>
  </si>
  <si>
    <t>Servicios financieros y bancarios</t>
  </si>
  <si>
    <t>Servicios de recaudación, traslado y custodia de valores</t>
  </si>
  <si>
    <t>Seguros de responsabilidad patrimonial y finanzas</t>
  </si>
  <si>
    <t>Seguro de bienes patrimoniales</t>
  </si>
  <si>
    <t>Fletes y maniobras</t>
  </si>
  <si>
    <t>SERVICIOS DE INSTALACIÓN, REPARACIÓN, MANTENIMIENTO Y CONSERVACIÓN</t>
  </si>
  <si>
    <t>Conservación y mantenimiento menor de inmuebles</t>
  </si>
  <si>
    <t>Instalación, reparación y mantenimiento de mobiliario y equipo de administración, educacional y recreativo</t>
  </si>
  <si>
    <t>Instalación, reparación y mantenimiento de equipo de cómputo y tecnología de la información</t>
  </si>
  <si>
    <t>Reparación y mantenimiento de equipo de transporte</t>
  </si>
  <si>
    <t>Instalación, reparación y mantenimiento de maquinaria, otros equipos y herramienta</t>
  </si>
  <si>
    <t xml:space="preserve">Serivicios de limpieza y manejo de desechos </t>
  </si>
  <si>
    <t xml:space="preserve">Servicio de jardinería y fumigación </t>
  </si>
  <si>
    <t>SERVICIOS DE COMUNICACIÓN SOCIAL Y PUBLICIDAD</t>
  </si>
  <si>
    <t>Difusión por radio, televisión y otros medios de mensajes sobre programas y actividades gubernamentales</t>
  </si>
  <si>
    <t>SERVICIOS DE TRASLADO Y VIÁTICOS</t>
  </si>
  <si>
    <t>Pasajes aéreos</t>
  </si>
  <si>
    <t>Pasajes terrestres</t>
  </si>
  <si>
    <t>Viáticos en el país</t>
  </si>
  <si>
    <t xml:space="preserve">Viáticos en el extranjero </t>
  </si>
  <si>
    <t>Otros servicios de traslado y hospedaje</t>
  </si>
  <si>
    <t xml:space="preserve">SERVICIOS OFICIALES </t>
  </si>
  <si>
    <t xml:space="preserve">Gastos de orden social y cultural </t>
  </si>
  <si>
    <t>Congresos y convenciones</t>
  </si>
  <si>
    <t>OTROS SERVICIOS GENERALES</t>
  </si>
  <si>
    <t>Servicios funerarios y de cementerios</t>
  </si>
  <si>
    <t>Impuestos y derechos</t>
  </si>
  <si>
    <t>Sentencias y resoluciones judiciales</t>
  </si>
  <si>
    <t>Penas, multas, accesorios y actualizaciones</t>
  </si>
  <si>
    <t>Otros gastos por responsabilidades</t>
  </si>
  <si>
    <t>Impuesto sobre nóminas y otros que se deriven de una relación laboral</t>
  </si>
  <si>
    <t>Otros servicios generales</t>
  </si>
  <si>
    <t>TOTAL SERVICIOS GENERALES</t>
  </si>
  <si>
    <t>BIENES MUEBLES, INMUEBLES E INTANGIBLES</t>
  </si>
  <si>
    <t>MOBILIARIO Y EQUIPO DE ADMINISTRACIÓN</t>
  </si>
  <si>
    <t>Muebles de oficina y estantería</t>
  </si>
  <si>
    <t>Equipo de cómputo y de tecnologías de la información</t>
  </si>
  <si>
    <t>Otros mobiliarios y equipos de administración</t>
  </si>
  <si>
    <t>MOBILIARIO Y EQUIPO EDUCACIONAL Y RECREATIVO</t>
  </si>
  <si>
    <t>Equipos y aparatos audiovisuales</t>
  </si>
  <si>
    <t xml:space="preserve">Cámaras fotográficas y de vídeo </t>
  </si>
  <si>
    <t>VEHÍCULOS Y EQUIPO DE TRANSPORTE</t>
  </si>
  <si>
    <t>Automóviles y camiones</t>
  </si>
  <si>
    <t>Carrocerías y remolques</t>
  </si>
  <si>
    <t>Embarcaciones</t>
  </si>
  <si>
    <t>MAQUINARIA, OTROS EQUIPOS Y HERRAMIENTAS</t>
  </si>
  <si>
    <t>Maquinaria y equipo industrial</t>
  </si>
  <si>
    <t>Maquinaria y equipo de construcción</t>
  </si>
  <si>
    <t>Sistemas de aire acondicionado, calefacción y de refrigeración industrial y comercial</t>
  </si>
  <si>
    <t>Equipo de comunicación y telecomunicación</t>
  </si>
  <si>
    <t>Equipos de generación eléctrica, aparatos y accesorios eléctricos</t>
  </si>
  <si>
    <t>Herramientas y máquinas-herramienta</t>
  </si>
  <si>
    <t>Otros equipos</t>
  </si>
  <si>
    <t>BIENES INMUEBLES</t>
  </si>
  <si>
    <t xml:space="preserve">Terrenos </t>
  </si>
  <si>
    <t>ACTIVOS INTANGIBLES</t>
  </si>
  <si>
    <t>Software</t>
  </si>
  <si>
    <t>Licencias informáticas e intelectuales</t>
  </si>
  <si>
    <t>TOTAL BIENES MUEBLES, INMUEBLES E INTANGIBLES</t>
  </si>
  <si>
    <t>INVERSIÓN PÚBLICA</t>
  </si>
  <si>
    <t>OBRA PÚBLICA EN BIENES DE DOMINIO PÚBLICO</t>
  </si>
  <si>
    <t>Construcción de obras para el abastecimiento de agua, petróleo, gas, electricidad y telecomunicaciones</t>
  </si>
  <si>
    <t>OBRA PÚBLICA EN BIENES PROPIOS</t>
  </si>
  <si>
    <t>Edificación no habitacional</t>
  </si>
  <si>
    <t>TOTAL INVERSIÓN PÚBLICA</t>
  </si>
  <si>
    <t>DEUDA PÚBLICA</t>
  </si>
  <si>
    <t>AMORTIZACIONES DE LA DEUDA PÚBLICA</t>
  </si>
  <si>
    <t>Amortización de la deuda interna con instituciones de crédito</t>
  </si>
  <si>
    <t>INTERESES DE LA DEUDA PÚBLICA</t>
  </si>
  <si>
    <t>Intereses de la deuda interna con instituciones de crédito</t>
  </si>
  <si>
    <t>ADEUDOS DE EJERCICIOS FISCALES ANTERIORES (ADEFAS)</t>
  </si>
  <si>
    <t>ADEFAS</t>
  </si>
  <si>
    <t>TOTAL DEUDA PÚBLICA</t>
  </si>
  <si>
    <t>TOTALES</t>
  </si>
  <si>
    <t>"Bajo protesta de decir verdad declaramos que los estados financieros y sus notas, son razonablemente correctos y son responsabilidad del emisor".</t>
  </si>
  <si>
    <t>Materiales, accesorios y suministros médicos</t>
  </si>
  <si>
    <t>Refacciones y accesorios menores de equipo e instrumental médico y de laboratorio</t>
  </si>
  <si>
    <t>Arrendamiento de equipo de transporte</t>
  </si>
</sst>
</file>

<file path=xl/styles.xml><?xml version="1.0" encoding="utf-8"?>
<styleSheet xmlns="http://schemas.openxmlformats.org/spreadsheetml/2006/main">
  <numFmts count="8">
    <numFmt numFmtId="42" formatCode="_-&quot;$&quot;* #,##0_-;\-&quot;$&quot;* #,##0_-;_-&quot;$&quot;* &quot;-&quot;_-;_-@_-"/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  <numFmt numFmtId="165" formatCode="#,##0.000000000000000"/>
    <numFmt numFmtId="166" formatCode="#,##0.000000000000"/>
    <numFmt numFmtId="167" formatCode="General_)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7" fontId="12" fillId="0" borderId="0"/>
    <xf numFmtId="44" fontId="12" fillId="0" borderId="0" applyFont="0" applyFill="0" applyBorder="0" applyAlignment="0" applyProtection="0"/>
    <xf numFmtId="0" fontId="12" fillId="0" borderId="0"/>
    <xf numFmtId="0" fontId="1" fillId="0" borderId="0"/>
    <xf numFmtId="0" fontId="12" fillId="0" borderId="0"/>
    <xf numFmtId="0" fontId="12" fillId="0" borderId="0"/>
  </cellStyleXfs>
  <cellXfs count="74">
    <xf numFmtId="0" fontId="0" fillId="0" borderId="0" xfId="0"/>
    <xf numFmtId="0" fontId="4" fillId="0" borderId="0" xfId="0" applyFont="1" applyFill="1" applyBorder="1"/>
    <xf numFmtId="0" fontId="4" fillId="0" borderId="0" xfId="0" applyFont="1" applyBorder="1"/>
    <xf numFmtId="0" fontId="4" fillId="0" borderId="0" xfId="0" applyFont="1"/>
    <xf numFmtId="0" fontId="4" fillId="3" borderId="9" xfId="0" applyFont="1" applyFill="1" applyBorder="1"/>
    <xf numFmtId="0" fontId="11" fillId="3" borderId="9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11" fillId="3" borderId="12" xfId="0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vertical="center" wrapText="1"/>
    </xf>
    <xf numFmtId="0" fontId="11" fillId="0" borderId="9" xfId="0" applyFont="1" applyFill="1" applyBorder="1" applyAlignment="1">
      <alignment horizontal="justify" vertical="center" wrapText="1"/>
    </xf>
    <xf numFmtId="41" fontId="4" fillId="0" borderId="9" xfId="1" applyNumberFormat="1" applyFont="1" applyFill="1" applyBorder="1"/>
    <xf numFmtId="41" fontId="4" fillId="0" borderId="13" xfId="1" applyNumberFormat="1" applyFont="1" applyFill="1" applyBorder="1"/>
    <xf numFmtId="0" fontId="4" fillId="0" borderId="0" xfId="0" applyFont="1" applyFill="1"/>
    <xf numFmtId="0" fontId="11" fillId="0" borderId="13" xfId="0" applyFont="1" applyFill="1" applyBorder="1" applyAlignment="1">
      <alignment vertical="center" wrapText="1"/>
    </xf>
    <xf numFmtId="0" fontId="11" fillId="0" borderId="13" xfId="0" applyFont="1" applyFill="1" applyBorder="1" applyAlignment="1">
      <alignment horizontal="justify" vertical="center" wrapText="1"/>
    </xf>
    <xf numFmtId="0" fontId="4" fillId="0" borderId="13" xfId="0" applyFont="1" applyFill="1" applyBorder="1" applyAlignment="1">
      <alignment vertical="center" wrapText="1"/>
    </xf>
    <xf numFmtId="0" fontId="4" fillId="0" borderId="13" xfId="0" applyFont="1" applyFill="1" applyBorder="1" applyAlignment="1">
      <alignment horizontal="justify" vertical="center" wrapText="1"/>
    </xf>
    <xf numFmtId="42" fontId="4" fillId="0" borderId="12" xfId="2" applyNumberFormat="1" applyFont="1" applyFill="1" applyBorder="1" applyAlignment="1">
      <alignment vertical="center" wrapText="1"/>
    </xf>
    <xf numFmtId="42" fontId="11" fillId="0" borderId="12" xfId="2" applyNumberFormat="1" applyFont="1" applyFill="1" applyBorder="1" applyAlignment="1">
      <alignment horizontal="justify" vertical="center" wrapText="1"/>
    </xf>
    <xf numFmtId="42" fontId="11" fillId="0" borderId="12" xfId="2" applyNumberFormat="1" applyFont="1" applyFill="1" applyBorder="1"/>
    <xf numFmtId="42" fontId="4" fillId="0" borderId="0" xfId="2" applyNumberFormat="1" applyFont="1" applyFill="1" applyBorder="1"/>
    <xf numFmtId="42" fontId="4" fillId="0" borderId="0" xfId="2" applyNumberFormat="1" applyFont="1" applyFill="1"/>
    <xf numFmtId="0" fontId="11" fillId="0" borderId="12" xfId="0" applyFont="1" applyFill="1" applyBorder="1" applyAlignment="1">
      <alignment vertical="center" wrapText="1"/>
    </xf>
    <xf numFmtId="0" fontId="11" fillId="0" borderId="12" xfId="0" applyFont="1" applyFill="1" applyBorder="1" applyAlignment="1">
      <alignment horizontal="justify" vertical="center" wrapText="1"/>
    </xf>
    <xf numFmtId="41" fontId="4" fillId="0" borderId="12" xfId="1" applyNumberFormat="1" applyFont="1" applyFill="1" applyBorder="1"/>
    <xf numFmtId="164" fontId="4" fillId="0" borderId="13" xfId="1" applyNumberFormat="1" applyFont="1" applyFill="1" applyBorder="1"/>
    <xf numFmtId="164" fontId="4" fillId="0" borderId="0" xfId="1" applyNumberFormat="1" applyFont="1" applyFill="1" applyBorder="1"/>
    <xf numFmtId="0" fontId="11" fillId="0" borderId="0" xfId="0" applyFont="1" applyFill="1" applyBorder="1"/>
    <xf numFmtId="41" fontId="4" fillId="0" borderId="0" xfId="0" applyNumberFormat="1" applyFont="1" applyFill="1" applyBorder="1"/>
    <xf numFmtId="42" fontId="4" fillId="0" borderId="13" xfId="0" applyNumberFormat="1" applyFont="1" applyFill="1" applyBorder="1" applyAlignment="1">
      <alignment vertical="center" wrapText="1"/>
    </xf>
    <xf numFmtId="42" fontId="11" fillId="0" borderId="13" xfId="0" applyNumberFormat="1" applyFont="1" applyFill="1" applyBorder="1" applyAlignment="1">
      <alignment horizontal="justify" vertical="center" wrapText="1"/>
    </xf>
    <xf numFmtId="42" fontId="11" fillId="0" borderId="13" xfId="1" applyNumberFormat="1" applyFont="1" applyFill="1" applyBorder="1"/>
    <xf numFmtId="42" fontId="4" fillId="0" borderId="0" xfId="0" applyNumberFormat="1" applyFont="1" applyFill="1" applyBorder="1"/>
    <xf numFmtId="42" fontId="4" fillId="0" borderId="0" xfId="0" applyNumberFormat="1" applyFont="1" applyFill="1"/>
    <xf numFmtId="0" fontId="4" fillId="0" borderId="12" xfId="0" applyFont="1" applyFill="1" applyBorder="1" applyAlignment="1">
      <alignment vertical="center" wrapText="1"/>
    </xf>
    <xf numFmtId="0" fontId="4" fillId="0" borderId="12" xfId="0" applyFont="1" applyFill="1" applyBorder="1" applyAlignment="1">
      <alignment horizontal="justify" vertical="center" wrapText="1"/>
    </xf>
    <xf numFmtId="42" fontId="4" fillId="0" borderId="12" xfId="0" applyNumberFormat="1" applyFont="1" applyFill="1" applyBorder="1" applyAlignment="1">
      <alignment vertical="center" wrapText="1"/>
    </xf>
    <xf numFmtId="42" fontId="11" fillId="0" borderId="12" xfId="0" applyNumberFormat="1" applyFont="1" applyFill="1" applyBorder="1" applyAlignment="1">
      <alignment horizontal="justify" vertical="center" wrapText="1"/>
    </xf>
    <xf numFmtId="42" fontId="11" fillId="0" borderId="12" xfId="1" applyNumberFormat="1" applyFont="1" applyFill="1" applyBorder="1"/>
    <xf numFmtId="0" fontId="4" fillId="0" borderId="9" xfId="0" applyFont="1" applyFill="1" applyBorder="1" applyAlignment="1">
      <alignment vertical="center" wrapText="1"/>
    </xf>
    <xf numFmtId="41" fontId="11" fillId="0" borderId="13" xfId="1" applyNumberFormat="1" applyFont="1" applyFill="1" applyBorder="1"/>
    <xf numFmtId="0" fontId="4" fillId="0" borderId="14" xfId="0" applyFont="1" applyFill="1" applyBorder="1"/>
    <xf numFmtId="0" fontId="11" fillId="0" borderId="14" xfId="0" applyFont="1" applyFill="1" applyBorder="1" applyAlignment="1">
      <alignment horizontal="right" vertical="center" wrapText="1"/>
    </xf>
    <xf numFmtId="42" fontId="11" fillId="0" borderId="14" xfId="2" applyNumberFormat="1" applyFont="1" applyFill="1" applyBorder="1"/>
    <xf numFmtId="43" fontId="11" fillId="0" borderId="0" xfId="1" applyFont="1" applyFill="1" applyAlignment="1">
      <alignment horizontal="center"/>
    </xf>
    <xf numFmtId="0" fontId="11" fillId="0" borderId="0" xfId="0" applyFont="1" applyFill="1" applyAlignment="1">
      <alignment horizontal="center"/>
    </xf>
    <xf numFmtId="42" fontId="11" fillId="0" borderId="0" xfId="0" applyNumberFormat="1" applyFont="1" applyFill="1" applyAlignment="1">
      <alignment horizontal="center"/>
    </xf>
    <xf numFmtId="165" fontId="11" fillId="0" borderId="0" xfId="0" applyNumberFormat="1" applyFont="1" applyFill="1" applyAlignment="1">
      <alignment horizontal="center"/>
    </xf>
    <xf numFmtId="43" fontId="4" fillId="0" borderId="0" xfId="0" applyNumberFormat="1" applyFont="1"/>
    <xf numFmtId="42" fontId="4" fillId="0" borderId="0" xfId="0" applyNumberFormat="1" applyFont="1"/>
    <xf numFmtId="43" fontId="4" fillId="0" borderId="0" xfId="1" applyFont="1" applyFill="1"/>
    <xf numFmtId="166" fontId="4" fillId="0" borderId="0" xfId="0" applyNumberFormat="1" applyFont="1" applyFill="1"/>
    <xf numFmtId="4" fontId="4" fillId="0" borderId="0" xfId="0" applyNumberFormat="1" applyFont="1"/>
    <xf numFmtId="0" fontId="0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11" fillId="3" borderId="10" xfId="0" applyFont="1" applyFill="1" applyBorder="1" applyAlignment="1">
      <alignment horizontal="center" vertical="center" wrapText="1"/>
    </xf>
    <xf numFmtId="0" fontId="11" fillId="3" borderId="11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justify" vertical="center" wrapText="1"/>
    </xf>
  </cellXfs>
  <cellStyles count="9">
    <cellStyle name="=C:\WINNT\SYSTEM32\COMMAND.COM" xfId="3"/>
    <cellStyle name="Millares" xfId="1" builtinId="3"/>
    <cellStyle name="Moneda" xfId="2" builtinId="4"/>
    <cellStyle name="Moneda 3" xfId="4"/>
    <cellStyle name="Normal" xfId="0" builtinId="0"/>
    <cellStyle name="Normal 2" xfId="5"/>
    <cellStyle name="Normal 3" xfId="6"/>
    <cellStyle name="Normal 4" xfId="7"/>
    <cellStyle name="Normal 4 2" xfId="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133350</xdr:colOff>
      <xdr:row>214</xdr:row>
      <xdr:rowOff>57150</xdr:rowOff>
    </xdr:from>
    <xdr:ext cx="3657600" cy="857250"/>
    <xdr:sp macro="" textlink="">
      <xdr:nvSpPr>
        <xdr:cNvPr id="2" name="1 CuadroTexto"/>
        <xdr:cNvSpPr txBox="1"/>
      </xdr:nvSpPr>
      <xdr:spPr>
        <a:xfrm>
          <a:off x="514350" y="40900350"/>
          <a:ext cx="3657600" cy="8572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es-MX" sz="1100"/>
            <a:t>___________________________________</a:t>
          </a:r>
        </a:p>
        <a:p>
          <a:pPr algn="ctr"/>
          <a:r>
            <a:rPr lang="es-MX" sz="1100" b="1" baseline="0"/>
            <a:t>C. ALMA LAURA AMPARÁN CRUZ</a:t>
          </a:r>
        </a:p>
        <a:p>
          <a:pPr algn="ctr"/>
          <a:r>
            <a:rPr lang="es-MX" sz="1100" b="1" baseline="0"/>
            <a:t>PRESIDENTA MUNICIPAL Y DEL CONSEJO</a:t>
          </a:r>
        </a:p>
        <a:p>
          <a:pPr algn="ctr"/>
          <a:r>
            <a:rPr lang="es-MX" sz="1100" b="1" baseline="0"/>
            <a:t>AUTORIZÓ</a:t>
          </a:r>
        </a:p>
        <a:p>
          <a:pPr algn="ctr"/>
          <a:endParaRPr lang="es-MX" sz="1100" b="1" baseline="0"/>
        </a:p>
        <a:p>
          <a:pPr algn="ctr"/>
          <a:endParaRPr lang="es-MX" sz="1100" b="1"/>
        </a:p>
      </xdr:txBody>
    </xdr:sp>
    <xdr:clientData/>
  </xdr:oneCellAnchor>
  <xdr:oneCellAnchor>
    <xdr:from>
      <xdr:col>7</xdr:col>
      <xdr:colOff>742950</xdr:colOff>
      <xdr:row>214</xdr:row>
      <xdr:rowOff>57150</xdr:rowOff>
    </xdr:from>
    <xdr:ext cx="3457575" cy="953466"/>
    <xdr:sp macro="" textlink="">
      <xdr:nvSpPr>
        <xdr:cNvPr id="3" name="2 CuadroTexto"/>
        <xdr:cNvSpPr txBox="1"/>
      </xdr:nvSpPr>
      <xdr:spPr>
        <a:xfrm>
          <a:off x="5172075" y="40900350"/>
          <a:ext cx="3457575" cy="95346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s-MX" sz="1100"/>
            <a:t>_______________________________________</a:t>
          </a:r>
        </a:p>
        <a:p>
          <a:pPr algn="ctr"/>
          <a:r>
            <a:rPr lang="es-MX" sz="1100" b="1" baseline="0"/>
            <a:t>C.P.A. JORGE ERNESTO AYALA PÉREZ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100" b="1" baseline="0">
              <a:solidFill>
                <a:schemeClr val="tx1"/>
              </a:solidFill>
              <a:latin typeface="+mn-lt"/>
              <a:ea typeface="+mn-ea"/>
              <a:cs typeface="+mn-cs"/>
            </a:rPr>
            <a:t>SUBGERENTE FINANCIERO</a:t>
          </a:r>
          <a:endParaRPr lang="es-MX"/>
        </a:p>
        <a:p>
          <a:pPr algn="ctr"/>
          <a:r>
            <a:rPr lang="es-MX" sz="1100" b="1" baseline="0"/>
            <a:t>RESPONSABLE DE ELABORACIÓN</a:t>
          </a:r>
        </a:p>
        <a:p>
          <a:pPr algn="ctr"/>
          <a:endParaRPr lang="es-MX" sz="1100" b="1"/>
        </a:p>
      </xdr:txBody>
    </xdr:sp>
    <xdr:clientData/>
  </xdr:oneCellAnchor>
  <xdr:oneCellAnchor>
    <xdr:from>
      <xdr:col>13</xdr:col>
      <xdr:colOff>238125</xdr:colOff>
      <xdr:row>214</xdr:row>
      <xdr:rowOff>38100</xdr:rowOff>
    </xdr:from>
    <xdr:ext cx="2855141" cy="781240"/>
    <xdr:sp macro="" textlink="">
      <xdr:nvSpPr>
        <xdr:cNvPr id="4" name="3 CuadroTexto"/>
        <xdr:cNvSpPr txBox="1"/>
      </xdr:nvSpPr>
      <xdr:spPr>
        <a:xfrm>
          <a:off x="10801350" y="40881300"/>
          <a:ext cx="2855141" cy="7812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es-MX" sz="1100"/>
            <a:t>______________________________________</a:t>
          </a:r>
        </a:p>
        <a:p>
          <a:pPr algn="ctr"/>
          <a:r>
            <a:rPr lang="es-MX" sz="1100" b="1" baseline="0"/>
            <a:t>ING. JAIME RAFAEL RAMÍREZ GUTIÉRREZ</a:t>
          </a:r>
        </a:p>
        <a:p>
          <a:pPr algn="ctr"/>
          <a:r>
            <a:rPr lang="es-MX" sz="1100" b="1" baseline="0"/>
            <a:t>GERENTE GENERAL </a:t>
          </a:r>
        </a:p>
        <a:p>
          <a:pPr algn="ctr"/>
          <a:r>
            <a:rPr lang="es-MX" sz="1100" b="1" baseline="0"/>
            <a:t>ELABORÓ Y PRESENTÓ</a:t>
          </a:r>
          <a:endParaRPr lang="es-MX" sz="1100" b="1"/>
        </a:p>
      </xdr:txBody>
    </xdr:sp>
    <xdr:clientData/>
  </xdr:oneCellAnchor>
  <xdr:twoCellAnchor editAs="oneCell">
    <xdr:from>
      <xdr:col>1</xdr:col>
      <xdr:colOff>85725</xdr:colOff>
      <xdr:row>1</xdr:row>
      <xdr:rowOff>172687</xdr:rowOff>
    </xdr:from>
    <xdr:to>
      <xdr:col>2</xdr:col>
      <xdr:colOff>1105440</xdr:colOff>
      <xdr:row>3</xdr:row>
      <xdr:rowOff>163162</xdr:rowOff>
    </xdr:to>
    <xdr:pic>
      <xdr:nvPicPr>
        <xdr:cNvPr id="5" name="4 Imagen" descr="COMAPA_ALTAMIRA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3350" y="401287"/>
          <a:ext cx="1353090" cy="447675"/>
        </a:xfrm>
        <a:prstGeom prst="rect">
          <a:avLst/>
        </a:prstGeom>
      </xdr:spPr>
    </xdr:pic>
    <xdr:clientData/>
  </xdr:twoCellAnchor>
  <xdr:twoCellAnchor editAs="oneCell">
    <xdr:from>
      <xdr:col>15</xdr:col>
      <xdr:colOff>609599</xdr:colOff>
      <xdr:row>1</xdr:row>
      <xdr:rowOff>76200</xdr:rowOff>
    </xdr:from>
    <xdr:to>
      <xdr:col>16</xdr:col>
      <xdr:colOff>1038224</xdr:colOff>
      <xdr:row>3</xdr:row>
      <xdr:rowOff>182768</xdr:rowOff>
    </xdr:to>
    <xdr:pic>
      <xdr:nvPicPr>
        <xdr:cNvPr id="6" name="5 Imagen" descr="COMAPA ALTAMIRA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992099" y="304800"/>
          <a:ext cx="1295400" cy="5637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3" tint="0.59999389629810485"/>
  </sheetPr>
  <dimension ref="A1:BM222"/>
  <sheetViews>
    <sheetView tabSelected="1" zoomScaleNormal="100" zoomScaleSheetLayoutView="100" workbookViewId="0">
      <pane ySplit="7" topLeftCell="A8" activePane="bottomLeft" state="frozen"/>
      <selection pane="bottomLeft" activeCell="H14" sqref="H14"/>
    </sheetView>
  </sheetViews>
  <sheetFormatPr baseColWidth="10" defaultRowHeight="12.75"/>
  <cols>
    <col min="1" max="1" width="0.7109375" style="3" customWidth="1"/>
    <col min="2" max="2" width="5" style="3" bestFit="1" customWidth="1"/>
    <col min="3" max="3" width="45.42578125" style="3" customWidth="1"/>
    <col min="4" max="4" width="15.28515625" style="3" customWidth="1"/>
    <col min="5" max="6" width="12" style="3" hidden="1" customWidth="1"/>
    <col min="7" max="7" width="15.85546875" style="3" hidden="1" customWidth="1"/>
    <col min="8" max="8" width="16.7109375" style="3" customWidth="1"/>
    <col min="9" max="9" width="15.42578125" style="13" customWidth="1"/>
    <col min="10" max="10" width="16.5703125" style="13" customWidth="1"/>
    <col min="11" max="11" width="14.7109375" style="51" customWidth="1"/>
    <col min="12" max="12" width="14.28515625" style="13" customWidth="1"/>
    <col min="13" max="13" width="14.28515625" style="3" customWidth="1"/>
    <col min="14" max="14" width="14.28515625" style="13" customWidth="1"/>
    <col min="15" max="16" width="13" style="3" customWidth="1"/>
    <col min="17" max="17" width="16.42578125" style="3" customWidth="1"/>
    <col min="18" max="23" width="11.42578125" style="1" customWidth="1"/>
    <col min="24" max="24" width="16.5703125" style="1" bestFit="1" customWidth="1"/>
    <col min="25" max="58" width="11.42578125" style="1"/>
    <col min="59" max="65" width="11.42578125" style="2"/>
    <col min="66" max="16384" width="11.42578125" style="3"/>
  </cols>
  <sheetData>
    <row r="1" spans="2:65" ht="18" customHeight="1">
      <c r="B1" s="55" t="s">
        <v>0</v>
      </c>
      <c r="C1" s="56"/>
      <c r="D1" s="56"/>
      <c r="E1" s="56"/>
      <c r="F1" s="56"/>
      <c r="G1" s="56"/>
      <c r="H1" s="56"/>
      <c r="I1" s="56"/>
      <c r="J1" s="56"/>
      <c r="K1" s="56"/>
      <c r="L1" s="57"/>
      <c r="M1" s="57"/>
      <c r="N1" s="57"/>
      <c r="O1" s="57"/>
      <c r="P1" s="57"/>
      <c r="Q1" s="58"/>
    </row>
    <row r="2" spans="2:65" ht="18" customHeight="1">
      <c r="B2" s="59" t="s">
        <v>1</v>
      </c>
      <c r="C2" s="60"/>
      <c r="D2" s="60"/>
      <c r="E2" s="60"/>
      <c r="F2" s="60"/>
      <c r="G2" s="60"/>
      <c r="H2" s="60"/>
      <c r="I2" s="60"/>
      <c r="J2" s="60"/>
      <c r="K2" s="60"/>
      <c r="L2" s="61"/>
      <c r="M2" s="61"/>
      <c r="N2" s="61"/>
      <c r="O2" s="61"/>
      <c r="P2" s="61"/>
      <c r="Q2" s="62"/>
    </row>
    <row r="3" spans="2:65" ht="18" customHeight="1">
      <c r="B3" s="63" t="s">
        <v>2</v>
      </c>
      <c r="C3" s="64"/>
      <c r="D3" s="64"/>
      <c r="E3" s="64"/>
      <c r="F3" s="64"/>
      <c r="G3" s="64"/>
      <c r="H3" s="64"/>
      <c r="I3" s="64"/>
      <c r="J3" s="64"/>
      <c r="K3" s="64"/>
      <c r="L3" s="65"/>
      <c r="M3" s="65"/>
      <c r="N3" s="65"/>
      <c r="O3" s="65"/>
      <c r="P3" s="65"/>
      <c r="Q3" s="66"/>
    </row>
    <row r="4" spans="2:65" ht="18.75">
      <c r="B4" s="67">
        <v>11.1</v>
      </c>
      <c r="C4" s="68"/>
      <c r="D4" s="68"/>
      <c r="E4" s="68"/>
      <c r="F4" s="68"/>
      <c r="G4" s="68"/>
      <c r="H4" s="68"/>
      <c r="I4" s="68"/>
      <c r="J4" s="68"/>
      <c r="K4" s="68"/>
      <c r="L4" s="69"/>
      <c r="M4" s="69"/>
      <c r="N4" s="69"/>
      <c r="O4" s="69"/>
      <c r="P4" s="69"/>
      <c r="Q4" s="70"/>
    </row>
    <row r="6" spans="2:65" ht="25.5">
      <c r="B6" s="4"/>
      <c r="C6" s="5" t="s">
        <v>3</v>
      </c>
      <c r="D6" s="5" t="s">
        <v>4</v>
      </c>
      <c r="E6" s="71" t="s">
        <v>5</v>
      </c>
      <c r="F6" s="72"/>
      <c r="G6" s="6" t="s">
        <v>6</v>
      </c>
      <c r="H6" s="5" t="s">
        <v>7</v>
      </c>
      <c r="I6" s="6" t="s">
        <v>8</v>
      </c>
      <c r="J6" s="5" t="s">
        <v>9</v>
      </c>
      <c r="K6" s="6" t="s">
        <v>10</v>
      </c>
      <c r="L6" s="5" t="s">
        <v>11</v>
      </c>
      <c r="M6" s="5" t="s">
        <v>12</v>
      </c>
      <c r="N6" s="5" t="s">
        <v>13</v>
      </c>
      <c r="O6" s="5" t="s">
        <v>14</v>
      </c>
      <c r="P6" s="5" t="s">
        <v>15</v>
      </c>
      <c r="Q6" s="5" t="s">
        <v>16</v>
      </c>
    </row>
    <row r="7" spans="2:65" ht="17.25" customHeight="1">
      <c r="B7" s="7"/>
      <c r="C7" s="8" t="s">
        <v>17</v>
      </c>
      <c r="D7" s="8">
        <v>1</v>
      </c>
      <c r="E7" s="8" t="s">
        <v>18</v>
      </c>
      <c r="F7" s="8" t="s">
        <v>19</v>
      </c>
      <c r="G7" s="8"/>
      <c r="H7" s="8">
        <v>2</v>
      </c>
      <c r="I7" s="8">
        <v>3</v>
      </c>
      <c r="J7" s="8">
        <v>4</v>
      </c>
      <c r="K7" s="8" t="s">
        <v>20</v>
      </c>
      <c r="L7" s="8">
        <v>6</v>
      </c>
      <c r="M7" s="8" t="s">
        <v>21</v>
      </c>
      <c r="N7" s="8" t="s">
        <v>22</v>
      </c>
      <c r="O7" s="8">
        <v>9</v>
      </c>
      <c r="P7" s="8">
        <v>10</v>
      </c>
      <c r="Q7" s="8" t="s">
        <v>23</v>
      </c>
    </row>
    <row r="8" spans="2:65" s="13" customFormat="1">
      <c r="B8" s="9">
        <v>1000</v>
      </c>
      <c r="C8" s="10" t="s">
        <v>24</v>
      </c>
      <c r="D8" s="11"/>
      <c r="E8" s="11"/>
      <c r="F8" s="11"/>
      <c r="G8" s="11"/>
      <c r="H8" s="11"/>
      <c r="I8" s="11"/>
      <c r="J8" s="12"/>
      <c r="K8" s="11"/>
      <c r="L8" s="12"/>
      <c r="M8" s="11"/>
      <c r="N8" s="11"/>
      <c r="O8" s="12"/>
      <c r="P8" s="11"/>
      <c r="Q8" s="1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</row>
    <row r="9" spans="2:65" s="13" customFormat="1" ht="25.5">
      <c r="B9" s="14">
        <v>1100</v>
      </c>
      <c r="C9" s="15" t="s">
        <v>25</v>
      </c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</row>
    <row r="10" spans="2:65" s="13" customFormat="1">
      <c r="B10" s="16">
        <v>113</v>
      </c>
      <c r="C10" s="17" t="s">
        <v>26</v>
      </c>
      <c r="D10" s="12">
        <v>35597565.480000004</v>
      </c>
      <c r="E10" s="12">
        <v>773664.36999999988</v>
      </c>
      <c r="F10" s="12">
        <v>1465429.17</v>
      </c>
      <c r="G10" s="12">
        <v>0</v>
      </c>
      <c r="H10" s="12">
        <f>+E10-F10+G10</f>
        <v>-691764.8</v>
      </c>
      <c r="I10" s="12">
        <f t="shared" ref="I10" si="0">+D10+H10</f>
        <v>34905800.680000007</v>
      </c>
      <c r="J10" s="12">
        <v>34905800.68</v>
      </c>
      <c r="K10" s="12">
        <f>+I10-J10</f>
        <v>0</v>
      </c>
      <c r="L10" s="12">
        <v>17656367.039999999</v>
      </c>
      <c r="M10" s="12">
        <f>+J10-L10</f>
        <v>17249433.640000001</v>
      </c>
      <c r="N10" s="12">
        <f>+I10-L10</f>
        <v>17249433.640000008</v>
      </c>
      <c r="O10" s="12">
        <v>17656367.039999999</v>
      </c>
      <c r="P10" s="12">
        <f>+O10</f>
        <v>17656367.039999999</v>
      </c>
      <c r="Q10" s="12">
        <f>+L10-P10</f>
        <v>0</v>
      </c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</row>
    <row r="11" spans="2:65" s="13" customFormat="1">
      <c r="B11" s="16"/>
      <c r="C11" s="17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</row>
    <row r="12" spans="2:65" s="13" customFormat="1" ht="25.5">
      <c r="B12" s="14">
        <v>1200</v>
      </c>
      <c r="C12" s="15" t="s">
        <v>27</v>
      </c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</row>
    <row r="13" spans="2:65" s="13" customFormat="1">
      <c r="B13" s="16">
        <v>122</v>
      </c>
      <c r="C13" s="17" t="s">
        <v>28</v>
      </c>
      <c r="D13" s="12">
        <v>12114121.800000001</v>
      </c>
      <c r="E13" s="12">
        <v>41066.06</v>
      </c>
      <c r="F13" s="12">
        <v>455359.19</v>
      </c>
      <c r="G13" s="12">
        <v>0</v>
      </c>
      <c r="H13" s="12">
        <f>+E13-F13+G13</f>
        <v>-414293.13</v>
      </c>
      <c r="I13" s="12">
        <f t="shared" ref="I13" si="1">+D13+H13</f>
        <v>11699828.67</v>
      </c>
      <c r="J13" s="12">
        <v>11699828.67</v>
      </c>
      <c r="K13" s="12">
        <f>+I13-J13</f>
        <v>0</v>
      </c>
      <c r="L13" s="12">
        <v>4369239.9400000004</v>
      </c>
      <c r="M13" s="12">
        <f t="shared" ref="M13" si="2">+J13-L13</f>
        <v>7330588.7299999995</v>
      </c>
      <c r="N13" s="12">
        <f>+I13-L13</f>
        <v>7330588.7299999995</v>
      </c>
      <c r="O13" s="12">
        <v>4369239.9400000004</v>
      </c>
      <c r="P13" s="12">
        <f>+O13</f>
        <v>4369239.9400000004</v>
      </c>
      <c r="Q13" s="12">
        <f t="shared" ref="Q13" si="3">+L13-P13</f>
        <v>0</v>
      </c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</row>
    <row r="14" spans="2:65" s="13" customFormat="1">
      <c r="B14" s="16"/>
      <c r="C14" s="17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</row>
    <row r="15" spans="2:65" s="13" customFormat="1">
      <c r="B15" s="14">
        <v>1300</v>
      </c>
      <c r="C15" s="15" t="s">
        <v>29</v>
      </c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</row>
    <row r="16" spans="2:65" s="13" customFormat="1">
      <c r="B16" s="16">
        <v>131</v>
      </c>
      <c r="C16" s="17" t="s">
        <v>30</v>
      </c>
      <c r="D16" s="12">
        <v>4105911.01</v>
      </c>
      <c r="E16" s="12">
        <v>210352.59999999998</v>
      </c>
      <c r="F16" s="12">
        <v>0</v>
      </c>
      <c r="G16" s="12">
        <v>0</v>
      </c>
      <c r="H16" s="12">
        <f>+E16-F16+G16</f>
        <v>210352.59999999998</v>
      </c>
      <c r="I16" s="12">
        <f t="shared" ref="I16:I19" si="4">+D16+H16</f>
        <v>4316263.6099999994</v>
      </c>
      <c r="J16" s="12">
        <v>4316263.6100000003</v>
      </c>
      <c r="K16" s="12">
        <f t="shared" ref="K16:K19" si="5">+I16-J16</f>
        <v>0</v>
      </c>
      <c r="L16" s="12">
        <v>654183.20000000007</v>
      </c>
      <c r="M16" s="12">
        <f t="shared" ref="M16:M19" si="6">+J16-L16</f>
        <v>3662080.41</v>
      </c>
      <c r="N16" s="12">
        <f t="shared" ref="N16:N19" si="7">+I16-L16</f>
        <v>3662080.4099999992</v>
      </c>
      <c r="O16" s="12">
        <v>654183.20000000007</v>
      </c>
      <c r="P16" s="12">
        <f>+O16</f>
        <v>654183.20000000007</v>
      </c>
      <c r="Q16" s="12">
        <f t="shared" ref="Q16:Q19" si="8">+L16-P16</f>
        <v>0</v>
      </c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</row>
    <row r="17" spans="2:65" s="13" customFormat="1" ht="25.5">
      <c r="B17" s="16">
        <v>132</v>
      </c>
      <c r="C17" s="17" t="s">
        <v>31</v>
      </c>
      <c r="D17" s="12">
        <v>6702439.1600000001</v>
      </c>
      <c r="E17" s="12">
        <v>63170.559999999998</v>
      </c>
      <c r="F17" s="12">
        <v>17174.57</v>
      </c>
      <c r="G17" s="12">
        <v>0</v>
      </c>
      <c r="H17" s="12">
        <f t="shared" ref="H17:H19" si="9">+E17-F17+G17</f>
        <v>45995.99</v>
      </c>
      <c r="I17" s="12">
        <f t="shared" si="4"/>
        <v>6748435.1500000004</v>
      </c>
      <c r="J17" s="12">
        <v>6748435.1500000013</v>
      </c>
      <c r="K17" s="12">
        <f t="shared" si="5"/>
        <v>0</v>
      </c>
      <c r="L17" s="12">
        <v>1044288.3400000001</v>
      </c>
      <c r="M17" s="12">
        <f t="shared" si="6"/>
        <v>5704146.8100000015</v>
      </c>
      <c r="N17" s="12">
        <f t="shared" si="7"/>
        <v>5704146.8100000005</v>
      </c>
      <c r="O17" s="12">
        <v>1044288.3400000001</v>
      </c>
      <c r="P17" s="12">
        <f>+O17</f>
        <v>1044288.3400000001</v>
      </c>
      <c r="Q17" s="12">
        <f t="shared" si="8"/>
        <v>0</v>
      </c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</row>
    <row r="18" spans="2:65" s="13" customFormat="1">
      <c r="B18" s="16">
        <v>133</v>
      </c>
      <c r="C18" s="17" t="s">
        <v>32</v>
      </c>
      <c r="D18" s="12">
        <v>5185383.4800000004</v>
      </c>
      <c r="E18" s="12">
        <v>112378.68000000001</v>
      </c>
      <c r="F18" s="12">
        <v>16027.560000000001</v>
      </c>
      <c r="G18" s="12">
        <v>0</v>
      </c>
      <c r="H18" s="12">
        <f t="shared" si="9"/>
        <v>96351.12000000001</v>
      </c>
      <c r="I18" s="12">
        <f t="shared" si="4"/>
        <v>5281734.6000000006</v>
      </c>
      <c r="J18" s="12">
        <v>5281734.5999999996</v>
      </c>
      <c r="K18" s="12">
        <f t="shared" si="5"/>
        <v>0</v>
      </c>
      <c r="L18" s="12">
        <v>2339067.81</v>
      </c>
      <c r="M18" s="12">
        <f t="shared" si="6"/>
        <v>2942666.7899999996</v>
      </c>
      <c r="N18" s="12">
        <f t="shared" si="7"/>
        <v>2942666.7900000005</v>
      </c>
      <c r="O18" s="12">
        <v>2339067.81</v>
      </c>
      <c r="P18" s="12">
        <f>+O18</f>
        <v>2339067.81</v>
      </c>
      <c r="Q18" s="12">
        <f t="shared" si="8"/>
        <v>0</v>
      </c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</row>
    <row r="19" spans="2:65" s="13" customFormat="1">
      <c r="B19" s="16">
        <v>134</v>
      </c>
      <c r="C19" s="17" t="s">
        <v>33</v>
      </c>
      <c r="D19" s="12">
        <v>319235.16000000003</v>
      </c>
      <c r="E19" s="12">
        <v>9703.2199999999993</v>
      </c>
      <c r="F19" s="12">
        <v>0</v>
      </c>
      <c r="G19" s="12">
        <v>0</v>
      </c>
      <c r="H19" s="12">
        <f t="shared" si="9"/>
        <v>9703.2199999999993</v>
      </c>
      <c r="I19" s="12">
        <f t="shared" si="4"/>
        <v>328938.38</v>
      </c>
      <c r="J19" s="12">
        <v>328938.38</v>
      </c>
      <c r="K19" s="12">
        <f t="shared" si="5"/>
        <v>0</v>
      </c>
      <c r="L19" s="12">
        <v>135447.13999999998</v>
      </c>
      <c r="M19" s="12">
        <f t="shared" si="6"/>
        <v>193491.24000000002</v>
      </c>
      <c r="N19" s="12">
        <f t="shared" si="7"/>
        <v>193491.24000000002</v>
      </c>
      <c r="O19" s="12">
        <v>135447.13999999998</v>
      </c>
      <c r="P19" s="12">
        <f>+O19</f>
        <v>135447.13999999998</v>
      </c>
      <c r="Q19" s="12">
        <f t="shared" si="8"/>
        <v>0</v>
      </c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</row>
    <row r="20" spans="2:65" s="13" customFormat="1">
      <c r="B20" s="16"/>
      <c r="C20" s="17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</row>
    <row r="21" spans="2:65" s="13" customFormat="1">
      <c r="B21" s="14">
        <v>1400</v>
      </c>
      <c r="C21" s="15" t="s">
        <v>34</v>
      </c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</row>
    <row r="22" spans="2:65" s="13" customFormat="1">
      <c r="B22" s="16">
        <v>141</v>
      </c>
      <c r="C22" s="17" t="s">
        <v>35</v>
      </c>
      <c r="D22" s="12">
        <v>9217112.75</v>
      </c>
      <c r="E22" s="12">
        <v>48.42</v>
      </c>
      <c r="F22" s="12">
        <v>0</v>
      </c>
      <c r="G22" s="12">
        <v>0</v>
      </c>
      <c r="H22" s="12">
        <f t="shared" ref="H22:H25" si="10">+E22-F22+G22</f>
        <v>48.42</v>
      </c>
      <c r="I22" s="12">
        <f t="shared" ref="I22:I25" si="11">+D22+H22</f>
        <v>9217161.1699999999</v>
      </c>
      <c r="J22" s="12">
        <v>4792331.97</v>
      </c>
      <c r="K22" s="12">
        <f t="shared" ref="K22:K25" si="12">+I22-J22</f>
        <v>4424829.2</v>
      </c>
      <c r="L22" s="12">
        <v>4791294.87</v>
      </c>
      <c r="M22" s="12">
        <f t="shared" ref="M22:M25" si="13">+J22-L22</f>
        <v>1037.0999999996275</v>
      </c>
      <c r="N22" s="12">
        <f>+I22-L22</f>
        <v>4425866.3</v>
      </c>
      <c r="O22" s="12">
        <v>3983642.96</v>
      </c>
      <c r="P22" s="12">
        <f>+O22</f>
        <v>3983642.96</v>
      </c>
      <c r="Q22" s="12">
        <f>+L22-P22</f>
        <v>807651.91000000015</v>
      </c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</row>
    <row r="23" spans="2:65" s="13" customFormat="1">
      <c r="B23" s="16">
        <v>142</v>
      </c>
      <c r="C23" s="17" t="s">
        <v>36</v>
      </c>
      <c r="D23" s="12">
        <v>3561806.3</v>
      </c>
      <c r="E23" s="12">
        <v>0</v>
      </c>
      <c r="F23" s="12">
        <v>0</v>
      </c>
      <c r="G23" s="12">
        <v>0</v>
      </c>
      <c r="H23" s="12">
        <f t="shared" si="10"/>
        <v>0</v>
      </c>
      <c r="I23" s="12">
        <f t="shared" si="11"/>
        <v>3561806.3</v>
      </c>
      <c r="J23" s="12">
        <v>1892358.58</v>
      </c>
      <c r="K23" s="12">
        <f t="shared" si="12"/>
        <v>1669447.7199999997</v>
      </c>
      <c r="L23" s="12">
        <v>1892358.58</v>
      </c>
      <c r="M23" s="12">
        <f t="shared" si="13"/>
        <v>0</v>
      </c>
      <c r="N23" s="12">
        <f t="shared" ref="N23:N25" si="14">+I23-L23</f>
        <v>1669447.7199999997</v>
      </c>
      <c r="O23" s="12">
        <v>1255761.68</v>
      </c>
      <c r="P23" s="12">
        <f>+O23</f>
        <v>1255761.68</v>
      </c>
      <c r="Q23" s="12">
        <f t="shared" ref="Q23:Q25" si="15">+L23-P23</f>
        <v>636596.90000000014</v>
      </c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</row>
    <row r="24" spans="2:65" s="13" customFormat="1">
      <c r="B24" s="16">
        <v>143</v>
      </c>
      <c r="C24" s="17" t="s">
        <v>37</v>
      </c>
      <c r="D24" s="12">
        <v>4604968.42</v>
      </c>
      <c r="E24" s="12">
        <v>0</v>
      </c>
      <c r="F24" s="12">
        <v>3007.7</v>
      </c>
      <c r="G24" s="12">
        <v>0</v>
      </c>
      <c r="H24" s="12">
        <f t="shared" si="10"/>
        <v>-3007.7</v>
      </c>
      <c r="I24" s="12">
        <f t="shared" si="11"/>
        <v>4601960.72</v>
      </c>
      <c r="J24" s="12">
        <v>2392235.4900000002</v>
      </c>
      <c r="K24" s="12">
        <f t="shared" si="12"/>
        <v>2209725.2299999995</v>
      </c>
      <c r="L24" s="12">
        <v>2392235.4900000002</v>
      </c>
      <c r="M24" s="12">
        <f t="shared" si="13"/>
        <v>0</v>
      </c>
      <c r="N24" s="12">
        <f t="shared" si="14"/>
        <v>2209725.2299999995</v>
      </c>
      <c r="O24" s="12">
        <v>1595870.05</v>
      </c>
      <c r="P24" s="12">
        <f>+O24</f>
        <v>1595870.05</v>
      </c>
      <c r="Q24" s="12">
        <f t="shared" si="15"/>
        <v>796365.44000000018</v>
      </c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</row>
    <row r="25" spans="2:65" s="13" customFormat="1">
      <c r="B25" s="16">
        <v>144</v>
      </c>
      <c r="C25" s="17" t="s">
        <v>38</v>
      </c>
      <c r="D25" s="12">
        <v>488985.68000000005</v>
      </c>
      <c r="E25" s="12">
        <v>62143.75</v>
      </c>
      <c r="F25" s="12">
        <v>54770.179999999993</v>
      </c>
      <c r="G25" s="12">
        <v>0</v>
      </c>
      <c r="H25" s="12">
        <f t="shared" si="10"/>
        <v>7373.570000000007</v>
      </c>
      <c r="I25" s="12">
        <f t="shared" si="11"/>
        <v>496359.25000000006</v>
      </c>
      <c r="J25" s="12">
        <v>201670.12</v>
      </c>
      <c r="K25" s="12">
        <f t="shared" si="12"/>
        <v>294689.13000000006</v>
      </c>
      <c r="L25" s="12">
        <v>201670.12</v>
      </c>
      <c r="M25" s="12">
        <f t="shared" si="13"/>
        <v>0</v>
      </c>
      <c r="N25" s="12">
        <f t="shared" si="14"/>
        <v>294689.13000000006</v>
      </c>
      <c r="O25" s="12">
        <v>201670.12</v>
      </c>
      <c r="P25" s="12">
        <f>+O25</f>
        <v>201670.12</v>
      </c>
      <c r="Q25" s="12">
        <f t="shared" si="15"/>
        <v>0</v>
      </c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</row>
    <row r="26" spans="2:65" s="13" customFormat="1">
      <c r="B26" s="16"/>
      <c r="C26" s="17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</row>
    <row r="27" spans="2:65" s="13" customFormat="1">
      <c r="B27" s="14">
        <v>1500</v>
      </c>
      <c r="C27" s="15" t="s">
        <v>39</v>
      </c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</row>
    <row r="28" spans="2:65" s="13" customFormat="1">
      <c r="B28" s="16">
        <v>151</v>
      </c>
      <c r="C28" s="17" t="s">
        <v>40</v>
      </c>
      <c r="D28" s="12">
        <v>2150293.2000000002</v>
      </c>
      <c r="E28" s="12">
        <v>28409.29</v>
      </c>
      <c r="F28" s="12">
        <v>16728.509999999998</v>
      </c>
      <c r="G28" s="12">
        <v>0</v>
      </c>
      <c r="H28" s="12">
        <f t="shared" ref="H28:H31" si="16">+E28-F28+G28</f>
        <v>11680.780000000002</v>
      </c>
      <c r="I28" s="12">
        <f t="shared" ref="I28:I31" si="17">+D28+H28</f>
        <v>2161973.98</v>
      </c>
      <c r="J28" s="12">
        <v>2161973.98</v>
      </c>
      <c r="K28" s="12">
        <f t="shared" ref="K28:K31" si="18">+I28-J28</f>
        <v>0</v>
      </c>
      <c r="L28" s="12">
        <v>1015102.0499999999</v>
      </c>
      <c r="M28" s="12">
        <f t="shared" ref="M28:M31" si="19">+J28-L28</f>
        <v>1146871.9300000002</v>
      </c>
      <c r="N28" s="12">
        <f t="shared" ref="N28:N31" si="20">+I28-L28</f>
        <v>1146871.9300000002</v>
      </c>
      <c r="O28" s="12">
        <v>1015102.0499999999</v>
      </c>
      <c r="P28" s="12">
        <f>+O28</f>
        <v>1015102.0499999999</v>
      </c>
      <c r="Q28" s="12">
        <f t="shared" ref="Q28:Q31" si="21">+L28-P28</f>
        <v>0</v>
      </c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</row>
    <row r="29" spans="2:65" s="13" customFormat="1">
      <c r="B29" s="16">
        <v>152</v>
      </c>
      <c r="C29" s="17" t="s">
        <v>41</v>
      </c>
      <c r="D29" s="12">
        <v>4500000</v>
      </c>
      <c r="E29" s="12">
        <v>483074.35</v>
      </c>
      <c r="F29" s="12">
        <v>410000</v>
      </c>
      <c r="G29" s="12">
        <v>0</v>
      </c>
      <c r="H29" s="12">
        <f t="shared" si="16"/>
        <v>73074.349999999977</v>
      </c>
      <c r="I29" s="12">
        <f t="shared" si="17"/>
        <v>4573074.3499999996</v>
      </c>
      <c r="J29" s="12">
        <v>4573074.3499999996</v>
      </c>
      <c r="K29" s="12">
        <f t="shared" si="18"/>
        <v>0</v>
      </c>
      <c r="L29" s="12">
        <v>903795.44</v>
      </c>
      <c r="M29" s="12">
        <f t="shared" si="19"/>
        <v>3669278.9099999997</v>
      </c>
      <c r="N29" s="12">
        <f t="shared" si="20"/>
        <v>3669278.9099999997</v>
      </c>
      <c r="O29" s="12">
        <v>903795.44</v>
      </c>
      <c r="P29" s="12">
        <f>+O29</f>
        <v>903795.44</v>
      </c>
      <c r="Q29" s="12">
        <f t="shared" si="21"/>
        <v>0</v>
      </c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</row>
    <row r="30" spans="2:65" s="13" customFormat="1">
      <c r="B30" s="16">
        <v>154</v>
      </c>
      <c r="C30" s="17" t="s">
        <v>42</v>
      </c>
      <c r="D30" s="12">
        <v>31341892.789999995</v>
      </c>
      <c r="E30" s="12">
        <v>538702.27999999991</v>
      </c>
      <c r="F30" s="12">
        <v>365774.14999999991</v>
      </c>
      <c r="G30" s="12">
        <v>0</v>
      </c>
      <c r="H30" s="12">
        <f t="shared" si="16"/>
        <v>172928.13</v>
      </c>
      <c r="I30" s="12">
        <f t="shared" si="17"/>
        <v>31514820.919999994</v>
      </c>
      <c r="J30" s="12">
        <v>31281634.929999992</v>
      </c>
      <c r="K30" s="12">
        <f t="shared" si="18"/>
        <v>233185.99000000209</v>
      </c>
      <c r="L30" s="12">
        <v>13406586.710000003</v>
      </c>
      <c r="M30" s="12">
        <f t="shared" si="19"/>
        <v>17875048.219999991</v>
      </c>
      <c r="N30" s="12">
        <f t="shared" si="20"/>
        <v>18108234.209999993</v>
      </c>
      <c r="O30" s="12">
        <v>13406586.710000003</v>
      </c>
      <c r="P30" s="12">
        <f>+O30</f>
        <v>13406586.710000003</v>
      </c>
      <c r="Q30" s="12">
        <f t="shared" si="21"/>
        <v>0</v>
      </c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</row>
    <row r="31" spans="2:65" s="13" customFormat="1">
      <c r="B31" s="16">
        <v>159</v>
      </c>
      <c r="C31" s="17" t="s">
        <v>43</v>
      </c>
      <c r="D31" s="12">
        <v>808.84</v>
      </c>
      <c r="E31" s="12">
        <v>0</v>
      </c>
      <c r="F31" s="12">
        <v>808.84</v>
      </c>
      <c r="G31" s="12">
        <v>0</v>
      </c>
      <c r="H31" s="12">
        <f t="shared" si="16"/>
        <v>-808.84</v>
      </c>
      <c r="I31" s="12">
        <f t="shared" si="17"/>
        <v>0</v>
      </c>
      <c r="J31" s="12">
        <v>0</v>
      </c>
      <c r="K31" s="12">
        <f t="shared" si="18"/>
        <v>0</v>
      </c>
      <c r="L31" s="12">
        <v>0</v>
      </c>
      <c r="M31" s="12">
        <f t="shared" si="19"/>
        <v>0</v>
      </c>
      <c r="N31" s="12">
        <f t="shared" si="20"/>
        <v>0</v>
      </c>
      <c r="O31" s="12">
        <v>0</v>
      </c>
      <c r="P31" s="12">
        <f>+O31</f>
        <v>0</v>
      </c>
      <c r="Q31" s="12">
        <f t="shared" si="21"/>
        <v>0</v>
      </c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</row>
    <row r="32" spans="2:65" s="13" customFormat="1">
      <c r="B32" s="16"/>
      <c r="C32" s="17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</row>
    <row r="33" spans="2:65" s="1" customFormat="1">
      <c r="B33" s="14">
        <v>1700</v>
      </c>
      <c r="C33" s="15" t="s">
        <v>44</v>
      </c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</row>
    <row r="34" spans="2:65" s="1" customFormat="1">
      <c r="B34" s="16">
        <v>171</v>
      </c>
      <c r="C34" s="17" t="s">
        <v>45</v>
      </c>
      <c r="D34" s="12">
        <v>9019812.6099999994</v>
      </c>
      <c r="E34" s="12">
        <v>498772.36999999994</v>
      </c>
      <c r="F34" s="12">
        <v>16415.78</v>
      </c>
      <c r="G34" s="12">
        <v>0</v>
      </c>
      <c r="H34" s="12">
        <f>+E34-F34+G34</f>
        <v>482356.58999999997</v>
      </c>
      <c r="I34" s="12">
        <f t="shared" ref="I34" si="22">+D34+H34</f>
        <v>9502169.1999999993</v>
      </c>
      <c r="J34" s="12">
        <v>9502169.1999999993</v>
      </c>
      <c r="K34" s="12">
        <f>+I34-J34</f>
        <v>0</v>
      </c>
      <c r="L34" s="12">
        <v>4480726.9300000006</v>
      </c>
      <c r="M34" s="12">
        <f t="shared" ref="M34" si="23">+J34-L34</f>
        <v>5021442.2699999986</v>
      </c>
      <c r="N34" s="12">
        <f>+I34-L34</f>
        <v>5021442.2699999986</v>
      </c>
      <c r="O34" s="12">
        <v>4480726.9300000006</v>
      </c>
      <c r="P34" s="12">
        <f>+O34</f>
        <v>4480726.9300000006</v>
      </c>
      <c r="Q34" s="12">
        <f>+L34-P34</f>
        <v>0</v>
      </c>
    </row>
    <row r="35" spans="2:65" s="22" customFormat="1">
      <c r="B35" s="18"/>
      <c r="C35" s="19" t="s">
        <v>46</v>
      </c>
      <c r="D35" s="20">
        <f>SUM(D8:D34)</f>
        <v>128910336.68000001</v>
      </c>
      <c r="E35" s="20">
        <f t="shared" ref="E35:Q35" si="24">SUM(E8:E34)</f>
        <v>2821485.9499999997</v>
      </c>
      <c r="F35" s="20">
        <f t="shared" si="24"/>
        <v>2821495.6499999994</v>
      </c>
      <c r="G35" s="20">
        <f t="shared" si="24"/>
        <v>0</v>
      </c>
      <c r="H35" s="20">
        <f>SUM(H8:H34)</f>
        <v>-9.7000000002444722</v>
      </c>
      <c r="I35" s="20">
        <f>SUM(I8:I34)</f>
        <v>128910326.98</v>
      </c>
      <c r="J35" s="20">
        <f t="shared" si="24"/>
        <v>120078449.70999999</v>
      </c>
      <c r="K35" s="20">
        <f t="shared" si="24"/>
        <v>8831877.2700000014</v>
      </c>
      <c r="L35" s="20">
        <f t="shared" si="24"/>
        <v>55282363.659999996</v>
      </c>
      <c r="M35" s="20">
        <f>SUM(M8:M34)</f>
        <v>64796086.04999999</v>
      </c>
      <c r="N35" s="20">
        <f t="shared" si="24"/>
        <v>73627963.319999993</v>
      </c>
      <c r="O35" s="20">
        <f t="shared" si="24"/>
        <v>53041749.409999996</v>
      </c>
      <c r="P35" s="20">
        <f t="shared" si="24"/>
        <v>53041749.409999996</v>
      </c>
      <c r="Q35" s="20">
        <f t="shared" si="24"/>
        <v>2240614.2500000005</v>
      </c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  <c r="AH35" s="21"/>
      <c r="AI35" s="21"/>
      <c r="AJ35" s="21"/>
      <c r="AK35" s="21"/>
      <c r="AL35" s="21"/>
      <c r="AM35" s="21"/>
      <c r="AN35" s="21"/>
      <c r="AO35" s="21"/>
      <c r="AP35" s="21"/>
      <c r="AQ35" s="21"/>
      <c r="AR35" s="21"/>
      <c r="AS35" s="21"/>
      <c r="AT35" s="21"/>
      <c r="AU35" s="21"/>
      <c r="AV35" s="21"/>
      <c r="AW35" s="21"/>
      <c r="AX35" s="21"/>
      <c r="AY35" s="21"/>
      <c r="AZ35" s="21"/>
      <c r="BA35" s="21"/>
      <c r="BB35" s="21"/>
      <c r="BC35" s="21"/>
      <c r="BD35" s="21"/>
      <c r="BE35" s="21"/>
      <c r="BF35" s="21"/>
      <c r="BG35" s="21"/>
      <c r="BH35" s="21"/>
      <c r="BI35" s="21"/>
      <c r="BJ35" s="21"/>
      <c r="BK35" s="21"/>
      <c r="BL35" s="21"/>
      <c r="BM35" s="21"/>
    </row>
    <row r="36" spans="2:65" s="13" customFormat="1">
      <c r="B36" s="9">
        <v>2000</v>
      </c>
      <c r="C36" s="10" t="s">
        <v>47</v>
      </c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</row>
    <row r="37" spans="2:65" s="13" customFormat="1" ht="25.5">
      <c r="B37" s="14">
        <v>2100</v>
      </c>
      <c r="C37" s="15" t="s">
        <v>48</v>
      </c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</row>
    <row r="38" spans="2:65" s="13" customFormat="1">
      <c r="B38" s="16">
        <v>211</v>
      </c>
      <c r="C38" s="17" t="s">
        <v>49</v>
      </c>
      <c r="D38" s="12">
        <v>649910.54</v>
      </c>
      <c r="E38" s="12">
        <v>199869.15</v>
      </c>
      <c r="F38" s="12">
        <v>234086.12</v>
      </c>
      <c r="G38" s="12">
        <v>0</v>
      </c>
      <c r="H38" s="12">
        <f t="shared" ref="H38:H61" si="25">+E38-F38+G38</f>
        <v>-34216.97</v>
      </c>
      <c r="I38" s="12">
        <f t="shared" ref="I38:I43" si="26">+D38+H38</f>
        <v>615693.57000000007</v>
      </c>
      <c r="J38" s="12">
        <v>512227.87</v>
      </c>
      <c r="K38" s="12">
        <f t="shared" ref="K38:K43" si="27">+I38-J38</f>
        <v>103465.70000000007</v>
      </c>
      <c r="L38" s="12">
        <v>465456.79000000004</v>
      </c>
      <c r="M38" s="12">
        <f t="shared" ref="M38:M43" si="28">+J38-L38</f>
        <v>46771.079999999958</v>
      </c>
      <c r="N38" s="12">
        <f t="shared" ref="N38:N43" si="29">+I38-L38</f>
        <v>150236.78000000003</v>
      </c>
      <c r="O38" s="12">
        <v>402492.32</v>
      </c>
      <c r="P38" s="12">
        <f t="shared" ref="P38:P43" si="30">+O38</f>
        <v>402492.32</v>
      </c>
      <c r="Q38" s="12">
        <f t="shared" ref="Q38:Q43" si="31">+L38-P38</f>
        <v>62964.47000000003</v>
      </c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</row>
    <row r="39" spans="2:65" s="13" customFormat="1">
      <c r="B39" s="16">
        <v>212</v>
      </c>
      <c r="C39" s="17" t="s">
        <v>50</v>
      </c>
      <c r="D39" s="12">
        <v>299.60000000000002</v>
      </c>
      <c r="E39" s="12">
        <v>50</v>
      </c>
      <c r="F39" s="12">
        <v>0</v>
      </c>
      <c r="G39" s="12">
        <v>0</v>
      </c>
      <c r="H39" s="12">
        <f t="shared" si="25"/>
        <v>50</v>
      </c>
      <c r="I39" s="12">
        <f t="shared" si="26"/>
        <v>349.6</v>
      </c>
      <c r="J39" s="12">
        <v>50</v>
      </c>
      <c r="K39" s="12">
        <f t="shared" si="27"/>
        <v>299.60000000000002</v>
      </c>
      <c r="L39" s="12">
        <v>50</v>
      </c>
      <c r="M39" s="12">
        <f t="shared" si="28"/>
        <v>0</v>
      </c>
      <c r="N39" s="12">
        <f t="shared" si="29"/>
        <v>299.60000000000002</v>
      </c>
      <c r="O39" s="12">
        <v>50</v>
      </c>
      <c r="P39" s="12">
        <f>+O39</f>
        <v>50</v>
      </c>
      <c r="Q39" s="12">
        <f t="shared" si="31"/>
        <v>0</v>
      </c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</row>
    <row r="40" spans="2:65" s="13" customFormat="1" ht="25.5">
      <c r="B40" s="16">
        <v>214</v>
      </c>
      <c r="C40" s="17" t="s">
        <v>51</v>
      </c>
      <c r="D40" s="12">
        <v>47062.22</v>
      </c>
      <c r="E40" s="12">
        <v>19334.93</v>
      </c>
      <c r="F40" s="12">
        <v>19414.330000000002</v>
      </c>
      <c r="G40" s="12">
        <v>0</v>
      </c>
      <c r="H40" s="12">
        <f t="shared" si="25"/>
        <v>-79.400000000001455</v>
      </c>
      <c r="I40" s="12">
        <f t="shared" si="26"/>
        <v>46982.82</v>
      </c>
      <c r="J40" s="12">
        <v>36164.509999999995</v>
      </c>
      <c r="K40" s="12">
        <f t="shared" si="27"/>
        <v>10818.310000000005</v>
      </c>
      <c r="L40" s="12">
        <v>35313.06</v>
      </c>
      <c r="M40" s="12">
        <f t="shared" si="28"/>
        <v>851.44999999999709</v>
      </c>
      <c r="N40" s="12">
        <f t="shared" si="29"/>
        <v>11669.760000000002</v>
      </c>
      <c r="O40" s="12">
        <v>28466.79</v>
      </c>
      <c r="P40" s="12">
        <f>+O40</f>
        <v>28466.79</v>
      </c>
      <c r="Q40" s="12">
        <f t="shared" si="31"/>
        <v>6846.2699999999968</v>
      </c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</row>
    <row r="41" spans="2:65" s="13" customFormat="1">
      <c r="B41" s="16">
        <v>215</v>
      </c>
      <c r="C41" s="17" t="s">
        <v>52</v>
      </c>
      <c r="D41" s="12">
        <v>446289.71</v>
      </c>
      <c r="E41" s="12">
        <v>1095684.1200000001</v>
      </c>
      <c r="F41" s="12">
        <v>36358.01</v>
      </c>
      <c r="G41" s="12">
        <v>0</v>
      </c>
      <c r="H41" s="12">
        <f t="shared" si="25"/>
        <v>1059326.1100000001</v>
      </c>
      <c r="I41" s="12">
        <f t="shared" si="26"/>
        <v>1505615.82</v>
      </c>
      <c r="J41" s="12">
        <v>1489327.73</v>
      </c>
      <c r="K41" s="12">
        <f t="shared" si="27"/>
        <v>16288.090000000084</v>
      </c>
      <c r="L41" s="12">
        <v>1373505.21</v>
      </c>
      <c r="M41" s="12">
        <f t="shared" si="28"/>
        <v>115822.52000000002</v>
      </c>
      <c r="N41" s="12">
        <f t="shared" si="29"/>
        <v>132110.6100000001</v>
      </c>
      <c r="O41" s="12">
        <v>1373505.21</v>
      </c>
      <c r="P41" s="12">
        <f t="shared" si="30"/>
        <v>1373505.21</v>
      </c>
      <c r="Q41" s="12">
        <f t="shared" si="31"/>
        <v>0</v>
      </c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</row>
    <row r="42" spans="2:65" s="13" customFormat="1">
      <c r="B42" s="16">
        <v>216</v>
      </c>
      <c r="C42" s="17" t="s">
        <v>53</v>
      </c>
      <c r="D42" s="12">
        <v>220667.62</v>
      </c>
      <c r="E42" s="12">
        <v>33798.5</v>
      </c>
      <c r="F42" s="12">
        <v>97495.91</v>
      </c>
      <c r="G42" s="12">
        <v>0</v>
      </c>
      <c r="H42" s="12">
        <f t="shared" si="25"/>
        <v>-63697.41</v>
      </c>
      <c r="I42" s="12">
        <f t="shared" si="26"/>
        <v>156970.21</v>
      </c>
      <c r="J42" s="12">
        <v>110786.34</v>
      </c>
      <c r="K42" s="12">
        <f t="shared" si="27"/>
        <v>46183.869999999995</v>
      </c>
      <c r="L42" s="12">
        <v>11287.09</v>
      </c>
      <c r="M42" s="12">
        <f t="shared" si="28"/>
        <v>99499.25</v>
      </c>
      <c r="N42" s="12">
        <f t="shared" si="29"/>
        <v>145683.12</v>
      </c>
      <c r="O42" s="12">
        <v>11198.52</v>
      </c>
      <c r="P42" s="12">
        <f t="shared" si="30"/>
        <v>11198.52</v>
      </c>
      <c r="Q42" s="12">
        <f t="shared" si="31"/>
        <v>88.569999999999709</v>
      </c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</row>
    <row r="43" spans="2:65" s="13" customFormat="1" ht="25.5">
      <c r="B43" s="16">
        <v>218</v>
      </c>
      <c r="C43" s="17" t="s">
        <v>54</v>
      </c>
      <c r="D43" s="12">
        <v>5814.38</v>
      </c>
      <c r="E43" s="12">
        <v>584</v>
      </c>
      <c r="F43" s="12">
        <v>2049.59</v>
      </c>
      <c r="G43" s="12">
        <v>0</v>
      </c>
      <c r="H43" s="12">
        <f t="shared" si="25"/>
        <v>-1465.5900000000001</v>
      </c>
      <c r="I43" s="12">
        <f t="shared" si="26"/>
        <v>4348.79</v>
      </c>
      <c r="J43" s="12">
        <v>2068</v>
      </c>
      <c r="K43" s="12">
        <f t="shared" si="27"/>
        <v>2280.79</v>
      </c>
      <c r="L43" s="12">
        <v>2068</v>
      </c>
      <c r="M43" s="12">
        <f t="shared" si="28"/>
        <v>0</v>
      </c>
      <c r="N43" s="12">
        <f t="shared" si="29"/>
        <v>2280.79</v>
      </c>
      <c r="O43" s="12">
        <v>2068</v>
      </c>
      <c r="P43" s="12">
        <f t="shared" si="30"/>
        <v>2068</v>
      </c>
      <c r="Q43" s="12">
        <f t="shared" si="31"/>
        <v>0</v>
      </c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</row>
    <row r="44" spans="2:65" s="13" customFormat="1">
      <c r="B44" s="16"/>
      <c r="C44" s="17"/>
      <c r="D44" s="12"/>
      <c r="E44" s="12"/>
      <c r="F44" s="12"/>
      <c r="G44" s="12"/>
      <c r="H44" s="12">
        <f t="shared" si="25"/>
        <v>0</v>
      </c>
      <c r="I44" s="12"/>
      <c r="J44" s="12"/>
      <c r="K44" s="12"/>
      <c r="L44" s="12"/>
      <c r="M44" s="12"/>
      <c r="N44" s="12"/>
      <c r="O44" s="12"/>
      <c r="P44" s="12"/>
      <c r="Q44" s="12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</row>
    <row r="45" spans="2:65" s="13" customFormat="1">
      <c r="B45" s="14">
        <v>2200</v>
      </c>
      <c r="C45" s="15" t="s">
        <v>55</v>
      </c>
      <c r="D45" s="12"/>
      <c r="E45" s="12"/>
      <c r="F45" s="12"/>
      <c r="G45" s="12"/>
      <c r="H45" s="12">
        <f t="shared" si="25"/>
        <v>0</v>
      </c>
      <c r="I45" s="12"/>
      <c r="J45" s="12"/>
      <c r="K45" s="12"/>
      <c r="L45" s="12"/>
      <c r="M45" s="12"/>
      <c r="N45" s="12"/>
      <c r="O45" s="12"/>
      <c r="P45" s="12"/>
      <c r="Q45" s="12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</row>
    <row r="46" spans="2:65" s="13" customFormat="1">
      <c r="B46" s="16">
        <v>221</v>
      </c>
      <c r="C46" s="17" t="s">
        <v>56</v>
      </c>
      <c r="D46" s="12">
        <v>449490.78</v>
      </c>
      <c r="E46" s="12">
        <v>48171.75</v>
      </c>
      <c r="F46" s="12">
        <v>235742.13</v>
      </c>
      <c r="G46" s="12">
        <v>0</v>
      </c>
      <c r="H46" s="12">
        <f t="shared" si="25"/>
        <v>-187570.38</v>
      </c>
      <c r="I46" s="12">
        <f t="shared" ref="I46:I50" si="32">+D46+H46</f>
        <v>261920.40000000002</v>
      </c>
      <c r="J46" s="12">
        <v>194807.85</v>
      </c>
      <c r="K46" s="12">
        <f t="shared" ref="K46:K47" si="33">+I46-J46</f>
        <v>67112.550000000017</v>
      </c>
      <c r="L46" s="12">
        <v>194807.85</v>
      </c>
      <c r="M46" s="12">
        <f t="shared" ref="M46:M47" si="34">+J46-L46</f>
        <v>0</v>
      </c>
      <c r="N46" s="12">
        <f t="shared" ref="N46:N47" si="35">+I46-L46</f>
        <v>67112.550000000017</v>
      </c>
      <c r="O46" s="12">
        <v>194807.85</v>
      </c>
      <c r="P46" s="12">
        <f>+O46</f>
        <v>194807.85</v>
      </c>
      <c r="Q46" s="12">
        <f t="shared" ref="Q46:Q47" si="36">+L46-P46</f>
        <v>0</v>
      </c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</row>
    <row r="47" spans="2:65" s="13" customFormat="1">
      <c r="B47" s="16">
        <v>223</v>
      </c>
      <c r="C47" s="17" t="s">
        <v>57</v>
      </c>
      <c r="D47" s="12">
        <v>6308.81</v>
      </c>
      <c r="E47" s="12">
        <v>1850.27</v>
      </c>
      <c r="F47" s="12">
        <v>805.5</v>
      </c>
      <c r="G47" s="12">
        <v>0</v>
      </c>
      <c r="H47" s="12">
        <f t="shared" si="25"/>
        <v>1044.77</v>
      </c>
      <c r="I47" s="12">
        <f t="shared" si="32"/>
        <v>7353.58</v>
      </c>
      <c r="J47" s="12">
        <v>4556.62</v>
      </c>
      <c r="K47" s="12">
        <f t="shared" si="33"/>
        <v>2796.96</v>
      </c>
      <c r="L47" s="12">
        <v>4556.62</v>
      </c>
      <c r="M47" s="12">
        <f t="shared" si="34"/>
        <v>0</v>
      </c>
      <c r="N47" s="12">
        <f t="shared" si="35"/>
        <v>2796.96</v>
      </c>
      <c r="O47" s="12">
        <v>4556.62</v>
      </c>
      <c r="P47" s="12">
        <f>+O47</f>
        <v>4556.62</v>
      </c>
      <c r="Q47" s="12">
        <f t="shared" si="36"/>
        <v>0</v>
      </c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</row>
    <row r="48" spans="2:65" s="13" customFormat="1">
      <c r="B48" s="16"/>
      <c r="C48" s="17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</row>
    <row r="49" spans="2:65" s="13" customFormat="1" ht="25.5">
      <c r="B49" s="14">
        <v>2300</v>
      </c>
      <c r="C49" s="15" t="s">
        <v>58</v>
      </c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</row>
    <row r="50" spans="2:65" s="13" customFormat="1">
      <c r="B50" s="16">
        <v>239</v>
      </c>
      <c r="C50" s="17" t="s">
        <v>59</v>
      </c>
      <c r="D50" s="12">
        <v>2824775.59</v>
      </c>
      <c r="E50" s="12">
        <v>0</v>
      </c>
      <c r="F50" s="12">
        <v>0</v>
      </c>
      <c r="G50" s="12">
        <v>0</v>
      </c>
      <c r="H50" s="12">
        <f t="shared" si="25"/>
        <v>0</v>
      </c>
      <c r="I50" s="12">
        <f t="shared" si="32"/>
        <v>2824775.59</v>
      </c>
      <c r="J50" s="12">
        <v>1374006.6</v>
      </c>
      <c r="K50" s="12">
        <f>+I50-J50</f>
        <v>1450768.9899999998</v>
      </c>
      <c r="L50" s="12">
        <v>441823.95</v>
      </c>
      <c r="M50" s="12">
        <f t="shared" ref="M50" si="37">+J50-L50</f>
        <v>932182.65000000014</v>
      </c>
      <c r="N50" s="12">
        <f t="shared" ref="N50" si="38">+I50-L50</f>
        <v>2382951.6399999997</v>
      </c>
      <c r="O50" s="12">
        <v>441823.95</v>
      </c>
      <c r="P50" s="12">
        <f>+O50</f>
        <v>441823.95</v>
      </c>
      <c r="Q50" s="12">
        <f>+L50-P50</f>
        <v>0</v>
      </c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</row>
    <row r="51" spans="2:65" s="13" customFormat="1">
      <c r="B51" s="16"/>
      <c r="C51" s="17"/>
      <c r="D51" s="12"/>
      <c r="E51" s="12"/>
      <c r="F51" s="12"/>
      <c r="G51" s="12"/>
      <c r="H51" s="12">
        <f t="shared" si="25"/>
        <v>0</v>
      </c>
      <c r="I51" s="12"/>
      <c r="J51" s="12"/>
      <c r="K51" s="12"/>
      <c r="L51" s="12"/>
      <c r="M51" s="12"/>
      <c r="N51" s="12"/>
      <c r="O51" s="12"/>
      <c r="P51" s="12"/>
      <c r="Q51" s="12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</row>
    <row r="52" spans="2:65" s="13" customFormat="1" ht="25.5">
      <c r="B52" s="23">
        <v>2400</v>
      </c>
      <c r="C52" s="24" t="s">
        <v>60</v>
      </c>
      <c r="D52" s="25"/>
      <c r="E52" s="25"/>
      <c r="F52" s="25"/>
      <c r="G52" s="25"/>
      <c r="H52" s="25">
        <f t="shared" si="25"/>
        <v>0</v>
      </c>
      <c r="I52" s="25"/>
      <c r="J52" s="25"/>
      <c r="K52" s="25"/>
      <c r="L52" s="25"/>
      <c r="M52" s="25"/>
      <c r="N52" s="25"/>
      <c r="O52" s="25"/>
      <c r="P52" s="25"/>
      <c r="Q52" s="25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</row>
    <row r="53" spans="2:65" s="13" customFormat="1">
      <c r="B53" s="16">
        <v>241</v>
      </c>
      <c r="C53" s="17" t="s">
        <v>61</v>
      </c>
      <c r="D53" s="12">
        <v>1809852.06</v>
      </c>
      <c r="E53" s="12">
        <v>0</v>
      </c>
      <c r="F53" s="12">
        <v>8726.6299999999992</v>
      </c>
      <c r="G53" s="12">
        <v>0</v>
      </c>
      <c r="H53" s="12">
        <f t="shared" si="25"/>
        <v>-8726.6299999999992</v>
      </c>
      <c r="I53" s="12">
        <f t="shared" ref="I53:I61" si="39">+D53+H53</f>
        <v>1801125.4300000002</v>
      </c>
      <c r="J53" s="12">
        <v>955711.41</v>
      </c>
      <c r="K53" s="12">
        <f t="shared" ref="K53:K61" si="40">+I53-J53</f>
        <v>845414.02000000014</v>
      </c>
      <c r="L53" s="12">
        <v>927871.41</v>
      </c>
      <c r="M53" s="12">
        <f t="shared" ref="M53:M61" si="41">+J53-L53</f>
        <v>27840</v>
      </c>
      <c r="N53" s="12">
        <f t="shared" ref="N53:N61" si="42">+I53-L53</f>
        <v>873254.02000000014</v>
      </c>
      <c r="O53" s="12">
        <v>894370.61</v>
      </c>
      <c r="P53" s="12">
        <f t="shared" ref="P53:P61" si="43">+O53</f>
        <v>894370.61</v>
      </c>
      <c r="Q53" s="12">
        <f t="shared" ref="Q53:Q61" si="44">+L53-P53</f>
        <v>33500.800000000047</v>
      </c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</row>
    <row r="54" spans="2:65" s="13" customFormat="1">
      <c r="B54" s="16">
        <v>242</v>
      </c>
      <c r="C54" s="17" t="s">
        <v>62</v>
      </c>
      <c r="D54" s="12">
        <v>1240318.6200000001</v>
      </c>
      <c r="E54" s="12">
        <v>14987.21</v>
      </c>
      <c r="F54" s="12">
        <v>6250.58</v>
      </c>
      <c r="G54" s="12">
        <v>0</v>
      </c>
      <c r="H54" s="12">
        <f t="shared" si="25"/>
        <v>8736.6299999999992</v>
      </c>
      <c r="I54" s="12">
        <f t="shared" si="39"/>
        <v>1249055.25</v>
      </c>
      <c r="J54" s="12">
        <v>749643.73</v>
      </c>
      <c r="K54" s="12">
        <f t="shared" si="40"/>
        <v>499411.52</v>
      </c>
      <c r="L54" s="12">
        <v>626776.53</v>
      </c>
      <c r="M54" s="12">
        <f t="shared" si="41"/>
        <v>122867.19999999995</v>
      </c>
      <c r="N54" s="12">
        <f t="shared" si="42"/>
        <v>622278.72</v>
      </c>
      <c r="O54" s="12">
        <v>591237.03</v>
      </c>
      <c r="P54" s="12">
        <f t="shared" si="43"/>
        <v>591237.03</v>
      </c>
      <c r="Q54" s="12">
        <f t="shared" si="44"/>
        <v>35539.5</v>
      </c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</row>
    <row r="55" spans="2:65" s="13" customFormat="1">
      <c r="B55" s="16">
        <v>243</v>
      </c>
      <c r="C55" s="17" t="s">
        <v>63</v>
      </c>
      <c r="D55" s="12">
        <v>115482.15</v>
      </c>
      <c r="E55" s="12">
        <v>261.20999999999998</v>
      </c>
      <c r="F55" s="12">
        <v>33481.550000000003</v>
      </c>
      <c r="G55" s="12">
        <v>0</v>
      </c>
      <c r="H55" s="12">
        <f t="shared" si="25"/>
        <v>-33220.340000000004</v>
      </c>
      <c r="I55" s="12">
        <f t="shared" si="39"/>
        <v>82261.81</v>
      </c>
      <c r="J55" s="12">
        <v>22203.66</v>
      </c>
      <c r="K55" s="12">
        <f t="shared" si="40"/>
        <v>60058.149999999994</v>
      </c>
      <c r="L55" s="12">
        <v>22203.66</v>
      </c>
      <c r="M55" s="12"/>
      <c r="N55" s="12">
        <f t="shared" si="42"/>
        <v>60058.149999999994</v>
      </c>
      <c r="O55" s="12">
        <v>21150.38</v>
      </c>
      <c r="P55" s="12">
        <f t="shared" si="43"/>
        <v>21150.38</v>
      </c>
      <c r="Q55" s="12">
        <f t="shared" si="44"/>
        <v>1053.2799999999988</v>
      </c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</row>
    <row r="56" spans="2:65" s="13" customFormat="1">
      <c r="B56" s="16">
        <v>244</v>
      </c>
      <c r="C56" s="17" t="s">
        <v>64</v>
      </c>
      <c r="D56" s="12">
        <v>34812.07</v>
      </c>
      <c r="E56" s="12">
        <v>0</v>
      </c>
      <c r="F56" s="12">
        <v>596.07000000000005</v>
      </c>
      <c r="G56" s="12">
        <v>0</v>
      </c>
      <c r="H56" s="12">
        <f t="shared" si="25"/>
        <v>-596.07000000000005</v>
      </c>
      <c r="I56" s="12">
        <f t="shared" si="39"/>
        <v>34216</v>
      </c>
      <c r="J56" s="12">
        <v>4160.09</v>
      </c>
      <c r="K56" s="12">
        <f t="shared" si="40"/>
        <v>30055.91</v>
      </c>
      <c r="L56" s="12">
        <v>4160.09</v>
      </c>
      <c r="M56" s="12">
        <f t="shared" si="41"/>
        <v>0</v>
      </c>
      <c r="N56" s="12">
        <f t="shared" si="42"/>
        <v>30055.91</v>
      </c>
      <c r="O56" s="12">
        <v>80</v>
      </c>
      <c r="P56" s="12">
        <f t="shared" si="43"/>
        <v>80</v>
      </c>
      <c r="Q56" s="12">
        <f t="shared" si="44"/>
        <v>4080.09</v>
      </c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</row>
    <row r="57" spans="2:65" s="13" customFormat="1">
      <c r="B57" s="16">
        <v>245</v>
      </c>
      <c r="C57" s="17" t="s">
        <v>65</v>
      </c>
      <c r="D57" s="12">
        <v>7220.95</v>
      </c>
      <c r="E57" s="12">
        <v>955.07</v>
      </c>
      <c r="F57" s="12">
        <v>0</v>
      </c>
      <c r="G57" s="12">
        <v>0</v>
      </c>
      <c r="H57" s="12">
        <f t="shared" si="25"/>
        <v>955.07</v>
      </c>
      <c r="I57" s="12">
        <f t="shared" si="39"/>
        <v>8176.0199999999995</v>
      </c>
      <c r="J57" s="12">
        <v>8175.83</v>
      </c>
      <c r="K57" s="26">
        <f t="shared" si="40"/>
        <v>0.18999999999959982</v>
      </c>
      <c r="L57" s="12">
        <v>8175.83</v>
      </c>
      <c r="M57" s="12">
        <f t="shared" si="41"/>
        <v>0</v>
      </c>
      <c r="N57" s="12">
        <f t="shared" si="42"/>
        <v>0.18999999999959982</v>
      </c>
      <c r="O57" s="12">
        <v>8175.83</v>
      </c>
      <c r="P57" s="12">
        <f>+O57</f>
        <v>8175.83</v>
      </c>
      <c r="Q57" s="12">
        <f t="shared" si="44"/>
        <v>0</v>
      </c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</row>
    <row r="58" spans="2:65" s="13" customFormat="1">
      <c r="B58" s="16">
        <v>246</v>
      </c>
      <c r="C58" s="17" t="s">
        <v>66</v>
      </c>
      <c r="D58" s="12">
        <v>1087413.25</v>
      </c>
      <c r="E58" s="12">
        <v>28164.39</v>
      </c>
      <c r="F58" s="12">
        <v>230242.59</v>
      </c>
      <c r="G58" s="12">
        <v>0</v>
      </c>
      <c r="H58" s="12">
        <f t="shared" si="25"/>
        <v>-202078.2</v>
      </c>
      <c r="I58" s="12">
        <f t="shared" si="39"/>
        <v>885335.05</v>
      </c>
      <c r="J58" s="12">
        <v>111061.43</v>
      </c>
      <c r="K58" s="12">
        <f t="shared" si="40"/>
        <v>774273.62000000011</v>
      </c>
      <c r="L58" s="12">
        <v>74111.520000000004</v>
      </c>
      <c r="M58" s="12">
        <f t="shared" si="41"/>
        <v>36949.909999999989</v>
      </c>
      <c r="N58" s="12">
        <f t="shared" si="42"/>
        <v>811223.53</v>
      </c>
      <c r="O58" s="12">
        <v>65243.18</v>
      </c>
      <c r="P58" s="12">
        <f t="shared" si="43"/>
        <v>65243.18</v>
      </c>
      <c r="Q58" s="12">
        <f t="shared" si="44"/>
        <v>8868.3400000000038</v>
      </c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</row>
    <row r="59" spans="2:65" s="13" customFormat="1">
      <c r="B59" s="16">
        <v>247</v>
      </c>
      <c r="C59" s="17" t="s">
        <v>67</v>
      </c>
      <c r="D59" s="12">
        <v>4698281.83</v>
      </c>
      <c r="E59" s="12">
        <v>79531.179999999993</v>
      </c>
      <c r="F59" s="12">
        <v>336243.93</v>
      </c>
      <c r="G59" s="12">
        <v>0</v>
      </c>
      <c r="H59" s="12">
        <f t="shared" si="25"/>
        <v>-256712.75</v>
      </c>
      <c r="I59" s="12">
        <f t="shared" si="39"/>
        <v>4441569.08</v>
      </c>
      <c r="J59" s="12">
        <v>613283.31000000006</v>
      </c>
      <c r="K59" s="12">
        <f t="shared" si="40"/>
        <v>3828285.77</v>
      </c>
      <c r="L59" s="12">
        <v>490621.4</v>
      </c>
      <c r="M59" s="12">
        <f t="shared" si="41"/>
        <v>122661.91000000003</v>
      </c>
      <c r="N59" s="12">
        <f t="shared" si="42"/>
        <v>3950947.68</v>
      </c>
      <c r="O59" s="12">
        <v>372597.15</v>
      </c>
      <c r="P59" s="12">
        <f t="shared" si="43"/>
        <v>372597.15</v>
      </c>
      <c r="Q59" s="12">
        <f t="shared" si="44"/>
        <v>118024.25</v>
      </c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</row>
    <row r="60" spans="2:65" s="13" customFormat="1">
      <c r="B60" s="16">
        <v>248</v>
      </c>
      <c r="C60" s="17" t="s">
        <v>68</v>
      </c>
      <c r="D60" s="12">
        <v>2025.57</v>
      </c>
      <c r="E60" s="12">
        <v>0</v>
      </c>
      <c r="F60" s="12">
        <v>0</v>
      </c>
      <c r="G60" s="12">
        <v>0</v>
      </c>
      <c r="H60" s="12">
        <f t="shared" si="25"/>
        <v>0</v>
      </c>
      <c r="I60" s="12">
        <f t="shared" si="39"/>
        <v>2025.57</v>
      </c>
      <c r="J60" s="12">
        <v>0</v>
      </c>
      <c r="K60" s="12">
        <f t="shared" si="40"/>
        <v>2025.57</v>
      </c>
      <c r="L60" s="12">
        <v>0</v>
      </c>
      <c r="M60" s="12">
        <f t="shared" si="41"/>
        <v>0</v>
      </c>
      <c r="N60" s="12">
        <f t="shared" si="42"/>
        <v>2025.57</v>
      </c>
      <c r="O60" s="12">
        <v>0</v>
      </c>
      <c r="P60" s="12">
        <f t="shared" si="43"/>
        <v>0</v>
      </c>
      <c r="Q60" s="12">
        <f t="shared" si="44"/>
        <v>0</v>
      </c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</row>
    <row r="61" spans="2:65" s="13" customFormat="1" ht="25.5">
      <c r="B61" s="16">
        <v>249</v>
      </c>
      <c r="C61" s="17" t="s">
        <v>69</v>
      </c>
      <c r="D61" s="12">
        <v>6901089.2000000002</v>
      </c>
      <c r="E61" s="12">
        <v>41636.870000000003</v>
      </c>
      <c r="F61" s="12">
        <v>844123.16</v>
      </c>
      <c r="G61" s="12">
        <v>0</v>
      </c>
      <c r="H61" s="12">
        <f t="shared" si="25"/>
        <v>-802486.29</v>
      </c>
      <c r="I61" s="12">
        <f t="shared" si="39"/>
        <v>6098602.9100000001</v>
      </c>
      <c r="J61" s="12">
        <v>1204743.7</v>
      </c>
      <c r="K61" s="12">
        <f t="shared" si="40"/>
        <v>4893859.21</v>
      </c>
      <c r="L61" s="12">
        <v>826952.57</v>
      </c>
      <c r="M61" s="12">
        <f t="shared" si="41"/>
        <v>377791.13</v>
      </c>
      <c r="N61" s="12">
        <f t="shared" si="42"/>
        <v>5271650.34</v>
      </c>
      <c r="O61" s="12">
        <v>659636.46</v>
      </c>
      <c r="P61" s="12">
        <f t="shared" si="43"/>
        <v>659636.46</v>
      </c>
      <c r="Q61" s="12">
        <f t="shared" si="44"/>
        <v>167316.10999999999</v>
      </c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</row>
    <row r="62" spans="2:65" s="13" customFormat="1">
      <c r="B62" s="16"/>
      <c r="C62" s="17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</row>
    <row r="63" spans="2:65" s="13" customFormat="1" ht="25.5">
      <c r="B63" s="14">
        <v>2500</v>
      </c>
      <c r="C63" s="15" t="s">
        <v>70</v>
      </c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</row>
    <row r="64" spans="2:65" s="13" customFormat="1">
      <c r="B64" s="16">
        <v>251</v>
      </c>
      <c r="C64" s="17" t="s">
        <v>71</v>
      </c>
      <c r="D64" s="12">
        <v>315226.78999999998</v>
      </c>
      <c r="E64" s="12">
        <v>640787.71</v>
      </c>
      <c r="F64" s="12">
        <v>15488.98</v>
      </c>
      <c r="G64" s="12">
        <v>0</v>
      </c>
      <c r="H64" s="12">
        <f t="shared" ref="H64:H69" si="45">+E64-F64+G64</f>
        <v>625298.73</v>
      </c>
      <c r="I64" s="12">
        <f t="shared" ref="I64:I69" si="46">+D64+H64</f>
        <v>940525.52</v>
      </c>
      <c r="J64" s="12">
        <v>884531.16</v>
      </c>
      <c r="K64" s="12">
        <f t="shared" ref="K64:K69" si="47">+I64-J64</f>
        <v>55994.359999999986</v>
      </c>
      <c r="L64" s="12">
        <v>852266.92</v>
      </c>
      <c r="M64" s="12">
        <f t="shared" ref="M64:M69" si="48">+J64-L64</f>
        <v>32264.239999999991</v>
      </c>
      <c r="N64" s="12">
        <f t="shared" ref="N64:N69" si="49">+I64-L64</f>
        <v>88258.599999999977</v>
      </c>
      <c r="O64" s="12">
        <v>806491</v>
      </c>
      <c r="P64" s="12">
        <f t="shared" ref="P64:P69" si="50">+O64</f>
        <v>806491</v>
      </c>
      <c r="Q64" s="12">
        <f t="shared" ref="Q64:Q69" si="51">+L64-P64</f>
        <v>45775.920000000042</v>
      </c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</row>
    <row r="65" spans="2:65" s="13" customFormat="1">
      <c r="B65" s="16">
        <v>252</v>
      </c>
      <c r="C65" s="17" t="s">
        <v>72</v>
      </c>
      <c r="D65" s="12">
        <v>1380.55</v>
      </c>
      <c r="E65" s="12">
        <v>2059</v>
      </c>
      <c r="F65" s="12">
        <v>0</v>
      </c>
      <c r="G65" s="12">
        <v>0</v>
      </c>
      <c r="H65" s="12">
        <f t="shared" si="45"/>
        <v>2059</v>
      </c>
      <c r="I65" s="12">
        <f t="shared" si="46"/>
        <v>3439.55</v>
      </c>
      <c r="J65" s="12">
        <v>2101</v>
      </c>
      <c r="K65" s="12">
        <f t="shared" si="47"/>
        <v>1338.5500000000002</v>
      </c>
      <c r="L65" s="12">
        <v>2101</v>
      </c>
      <c r="M65" s="12">
        <f t="shared" si="48"/>
        <v>0</v>
      </c>
      <c r="N65" s="12">
        <f t="shared" si="49"/>
        <v>1338.5500000000002</v>
      </c>
      <c r="O65" s="12">
        <v>42</v>
      </c>
      <c r="P65" s="12">
        <f t="shared" si="50"/>
        <v>42</v>
      </c>
      <c r="Q65" s="12">
        <f t="shared" si="51"/>
        <v>2059</v>
      </c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</row>
    <row r="66" spans="2:65" s="13" customFormat="1">
      <c r="B66" s="16">
        <v>253</v>
      </c>
      <c r="C66" s="17" t="s">
        <v>73</v>
      </c>
      <c r="D66" s="12">
        <v>9306.65</v>
      </c>
      <c r="E66" s="12">
        <v>3722.67</v>
      </c>
      <c r="F66" s="12">
        <v>1158.69</v>
      </c>
      <c r="G66" s="12">
        <v>0</v>
      </c>
      <c r="H66" s="12">
        <f t="shared" si="45"/>
        <v>2563.98</v>
      </c>
      <c r="I66" s="12">
        <f t="shared" si="46"/>
        <v>11870.63</v>
      </c>
      <c r="J66" s="12">
        <v>6485.99</v>
      </c>
      <c r="K66" s="12">
        <f t="shared" si="47"/>
        <v>5384.6399999999994</v>
      </c>
      <c r="L66" s="12">
        <v>4937.22</v>
      </c>
      <c r="M66" s="12">
        <f t="shared" si="48"/>
        <v>1548.7699999999995</v>
      </c>
      <c r="N66" s="12">
        <f t="shared" si="49"/>
        <v>6933.4099999999989</v>
      </c>
      <c r="O66" s="12">
        <v>4937.22</v>
      </c>
      <c r="P66" s="12">
        <f t="shared" si="50"/>
        <v>4937.22</v>
      </c>
      <c r="Q66" s="12">
        <f t="shared" si="51"/>
        <v>0</v>
      </c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</row>
    <row r="67" spans="2:65" s="13" customFormat="1">
      <c r="B67" s="16">
        <v>254</v>
      </c>
      <c r="C67" s="17" t="s">
        <v>188</v>
      </c>
      <c r="D67" s="12">
        <v>0</v>
      </c>
      <c r="E67" s="12">
        <v>1017.97</v>
      </c>
      <c r="F67" s="12">
        <v>0</v>
      </c>
      <c r="G67" s="12"/>
      <c r="H67" s="12">
        <f t="shared" si="45"/>
        <v>1017.97</v>
      </c>
      <c r="I67" s="12">
        <f t="shared" si="46"/>
        <v>1017.97</v>
      </c>
      <c r="J67" s="12">
        <v>1017.97</v>
      </c>
      <c r="K67" s="12">
        <f t="shared" si="47"/>
        <v>0</v>
      </c>
      <c r="L67" s="12">
        <v>892.69</v>
      </c>
      <c r="M67" s="12">
        <f t="shared" ref="M67" si="52">+J67-L67</f>
        <v>125.27999999999997</v>
      </c>
      <c r="N67" s="12">
        <f t="shared" ref="N67" si="53">+I67-L67</f>
        <v>125.27999999999997</v>
      </c>
      <c r="O67" s="12">
        <v>892.69</v>
      </c>
      <c r="P67" s="12">
        <f t="shared" si="50"/>
        <v>892.69</v>
      </c>
      <c r="Q67" s="12">
        <f t="shared" si="51"/>
        <v>0</v>
      </c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</row>
    <row r="68" spans="2:65" s="13" customFormat="1">
      <c r="B68" s="16">
        <v>255</v>
      </c>
      <c r="C68" s="17" t="s">
        <v>74</v>
      </c>
      <c r="D68" s="12">
        <v>79398.87</v>
      </c>
      <c r="E68" s="12">
        <v>0</v>
      </c>
      <c r="F68" s="12">
        <v>2059</v>
      </c>
      <c r="G68" s="12">
        <v>0</v>
      </c>
      <c r="H68" s="12">
        <f t="shared" si="45"/>
        <v>-2059</v>
      </c>
      <c r="I68" s="12">
        <f t="shared" si="46"/>
        <v>77339.87</v>
      </c>
      <c r="J68" s="12">
        <v>52642.42</v>
      </c>
      <c r="K68" s="12">
        <f t="shared" si="47"/>
        <v>24697.449999999997</v>
      </c>
      <c r="L68" s="12">
        <v>38922.639999999999</v>
      </c>
      <c r="M68" s="12">
        <f t="shared" si="48"/>
        <v>13719.779999999999</v>
      </c>
      <c r="N68" s="12">
        <f t="shared" si="49"/>
        <v>38417.229999999996</v>
      </c>
      <c r="O68" s="12">
        <v>21116.639999999999</v>
      </c>
      <c r="P68" s="12">
        <f t="shared" si="50"/>
        <v>21116.639999999999</v>
      </c>
      <c r="Q68" s="12">
        <f t="shared" si="51"/>
        <v>17806</v>
      </c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</row>
    <row r="69" spans="2:65" s="13" customFormat="1">
      <c r="B69" s="16">
        <v>259</v>
      </c>
      <c r="C69" s="17" t="s">
        <v>75</v>
      </c>
      <c r="D69" s="12">
        <v>7897684.9500000002</v>
      </c>
      <c r="E69" s="12">
        <v>174431.54</v>
      </c>
      <c r="F69" s="12">
        <v>300735.89</v>
      </c>
      <c r="G69" s="12">
        <v>0</v>
      </c>
      <c r="H69" s="12">
        <f t="shared" si="45"/>
        <v>-126304.35</v>
      </c>
      <c r="I69" s="12">
        <f t="shared" si="46"/>
        <v>7771380.6000000006</v>
      </c>
      <c r="J69" s="12">
        <v>3237612.85</v>
      </c>
      <c r="K69" s="12">
        <f t="shared" si="47"/>
        <v>4533767.75</v>
      </c>
      <c r="L69" s="12">
        <v>2916742.9299999997</v>
      </c>
      <c r="M69" s="12">
        <f t="shared" si="48"/>
        <v>320869.92000000039</v>
      </c>
      <c r="N69" s="12">
        <f t="shared" si="49"/>
        <v>4854637.6700000009</v>
      </c>
      <c r="O69" s="12">
        <v>1350916.98</v>
      </c>
      <c r="P69" s="12">
        <f t="shared" si="50"/>
        <v>1350916.98</v>
      </c>
      <c r="Q69" s="12">
        <f t="shared" si="51"/>
        <v>1565825.9499999997</v>
      </c>
      <c r="R69" s="1"/>
      <c r="S69" s="1"/>
      <c r="T69" s="1"/>
      <c r="U69" s="1"/>
      <c r="V69" s="1"/>
      <c r="W69" s="1"/>
      <c r="X69" s="27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</row>
    <row r="70" spans="2:65" s="13" customFormat="1">
      <c r="B70" s="16"/>
      <c r="C70" s="17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</row>
    <row r="71" spans="2:65" s="13" customFormat="1">
      <c r="B71" s="14">
        <v>2600</v>
      </c>
      <c r="C71" s="15" t="s">
        <v>76</v>
      </c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</row>
    <row r="72" spans="2:65" s="13" customFormat="1">
      <c r="B72" s="16">
        <v>261</v>
      </c>
      <c r="C72" s="17" t="s">
        <v>77</v>
      </c>
      <c r="D72" s="12">
        <v>6355585.1899999995</v>
      </c>
      <c r="E72" s="12">
        <v>54204.960000000006</v>
      </c>
      <c r="F72" s="12">
        <v>107074.01999999999</v>
      </c>
      <c r="G72" s="12">
        <v>0</v>
      </c>
      <c r="H72" s="12">
        <f t="shared" ref="H72" si="54">+E72-F72+G72</f>
        <v>-52869.059999999983</v>
      </c>
      <c r="I72" s="12">
        <f t="shared" ref="I72" si="55">+D72+H72</f>
        <v>6302716.1299999999</v>
      </c>
      <c r="J72" s="12">
        <v>2992780.8400000003</v>
      </c>
      <c r="K72" s="12">
        <f t="shared" ref="K72" si="56">+I72-J72</f>
        <v>3309935.2899999996</v>
      </c>
      <c r="L72" s="12">
        <v>2988166.3600000003</v>
      </c>
      <c r="M72" s="12">
        <f t="shared" ref="M72" si="57">+J72-L72</f>
        <v>4614.4799999999814</v>
      </c>
      <c r="N72" s="12">
        <f t="shared" ref="N72" si="58">+I72-L72</f>
        <v>3314549.7699999996</v>
      </c>
      <c r="O72" s="12">
        <v>2987702.3600000003</v>
      </c>
      <c r="P72" s="12">
        <f>+O72</f>
        <v>2987702.3600000003</v>
      </c>
      <c r="Q72" s="12">
        <f t="shared" ref="Q72" si="59">+L72-P72</f>
        <v>464</v>
      </c>
      <c r="R72" s="1"/>
      <c r="S72" s="28"/>
      <c r="T72" s="1"/>
      <c r="U72" s="1"/>
      <c r="V72" s="1"/>
      <c r="W72" s="1"/>
      <c r="X72" s="29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</row>
    <row r="73" spans="2:65" s="13" customFormat="1">
      <c r="B73" s="16"/>
      <c r="C73" s="17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</row>
    <row r="74" spans="2:65" s="13" customFormat="1" ht="25.5">
      <c r="B74" s="14">
        <v>2700</v>
      </c>
      <c r="C74" s="15" t="s">
        <v>78</v>
      </c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</row>
    <row r="75" spans="2:65" s="13" customFormat="1">
      <c r="B75" s="16">
        <v>271</v>
      </c>
      <c r="C75" s="17" t="s">
        <v>79</v>
      </c>
      <c r="D75" s="12">
        <v>2756676.64</v>
      </c>
      <c r="E75" s="12">
        <v>124553.18</v>
      </c>
      <c r="F75" s="12">
        <v>83642.86</v>
      </c>
      <c r="G75" s="12">
        <v>0</v>
      </c>
      <c r="H75" s="12">
        <f t="shared" ref="H75:H77" si="60">+E75-F75+G75</f>
        <v>40910.319999999992</v>
      </c>
      <c r="I75" s="12">
        <f t="shared" ref="I75:I77" si="61">+D75+H75</f>
        <v>2797586.96</v>
      </c>
      <c r="J75" s="12">
        <v>889389.14</v>
      </c>
      <c r="K75" s="12">
        <f t="shared" ref="K75:K77" si="62">+I75-J75</f>
        <v>1908197.8199999998</v>
      </c>
      <c r="L75" s="12">
        <v>844864.46</v>
      </c>
      <c r="M75" s="12">
        <f t="shared" ref="M75:M77" si="63">+J75-L75</f>
        <v>44524.680000000051</v>
      </c>
      <c r="N75" s="12">
        <f t="shared" ref="N75:N77" si="64">+I75-L75</f>
        <v>1952722.5</v>
      </c>
      <c r="O75" s="12">
        <v>844864.46</v>
      </c>
      <c r="P75" s="12">
        <f>+O75</f>
        <v>844864.46</v>
      </c>
      <c r="Q75" s="12">
        <f t="shared" ref="Q75:Q77" si="65">+L75-P75</f>
        <v>0</v>
      </c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</row>
    <row r="76" spans="2:65" s="13" customFormat="1">
      <c r="B76" s="16">
        <v>272</v>
      </c>
      <c r="C76" s="17" t="s">
        <v>80</v>
      </c>
      <c r="D76" s="12">
        <v>846017.39</v>
      </c>
      <c r="E76" s="12">
        <v>90342.54</v>
      </c>
      <c r="F76" s="12">
        <v>56525.97</v>
      </c>
      <c r="G76" s="12">
        <v>0</v>
      </c>
      <c r="H76" s="12">
        <f t="shared" si="60"/>
        <v>33816.569999999992</v>
      </c>
      <c r="I76" s="12">
        <f t="shared" si="61"/>
        <v>879833.96</v>
      </c>
      <c r="J76" s="12">
        <v>119655.76</v>
      </c>
      <c r="K76" s="12">
        <f t="shared" si="62"/>
        <v>760178.2</v>
      </c>
      <c r="L76" s="12">
        <v>101281.83</v>
      </c>
      <c r="M76" s="12">
        <f t="shared" si="63"/>
        <v>18373.929999999993</v>
      </c>
      <c r="N76" s="12">
        <f t="shared" si="64"/>
        <v>778552.13</v>
      </c>
      <c r="O76" s="12">
        <v>56453.440000000002</v>
      </c>
      <c r="P76" s="12">
        <f>+O76</f>
        <v>56453.440000000002</v>
      </c>
      <c r="Q76" s="12">
        <f t="shared" si="65"/>
        <v>44828.39</v>
      </c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</row>
    <row r="77" spans="2:65" s="13" customFormat="1">
      <c r="B77" s="16">
        <v>273</v>
      </c>
      <c r="C77" s="17" t="s">
        <v>81</v>
      </c>
      <c r="D77" s="12">
        <v>1055.02</v>
      </c>
      <c r="E77" s="12">
        <v>0</v>
      </c>
      <c r="F77" s="12">
        <v>121.99</v>
      </c>
      <c r="G77" s="12">
        <v>0</v>
      </c>
      <c r="H77" s="12">
        <f t="shared" si="60"/>
        <v>-121.99</v>
      </c>
      <c r="I77" s="12">
        <f t="shared" si="61"/>
        <v>933.03</v>
      </c>
      <c r="J77" s="12">
        <v>0</v>
      </c>
      <c r="K77" s="12">
        <f t="shared" si="62"/>
        <v>933.03</v>
      </c>
      <c r="L77" s="12">
        <v>0</v>
      </c>
      <c r="M77" s="12">
        <f t="shared" si="63"/>
        <v>0</v>
      </c>
      <c r="N77" s="12">
        <f t="shared" si="64"/>
        <v>933.03</v>
      </c>
      <c r="O77" s="12">
        <v>0</v>
      </c>
      <c r="P77" s="12">
        <f>+O77</f>
        <v>0</v>
      </c>
      <c r="Q77" s="12">
        <f t="shared" si="65"/>
        <v>0</v>
      </c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</row>
    <row r="78" spans="2:65" s="13" customFormat="1">
      <c r="B78" s="16"/>
      <c r="C78" s="17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</row>
    <row r="79" spans="2:65" s="13" customFormat="1">
      <c r="B79" s="14">
        <v>2900</v>
      </c>
      <c r="C79" s="15" t="s">
        <v>82</v>
      </c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</row>
    <row r="80" spans="2:65" s="13" customFormat="1">
      <c r="B80" s="16">
        <v>291</v>
      </c>
      <c r="C80" s="17" t="s">
        <v>83</v>
      </c>
      <c r="D80" s="12">
        <v>423523.93</v>
      </c>
      <c r="E80" s="12">
        <v>8571.89</v>
      </c>
      <c r="F80" s="12">
        <v>7891.39</v>
      </c>
      <c r="G80" s="12">
        <v>0</v>
      </c>
      <c r="H80" s="12">
        <f t="shared" ref="H80:H87" si="66">+E80-F80+G80</f>
        <v>680.49999999999909</v>
      </c>
      <c r="I80" s="12">
        <f t="shared" ref="I80:I87" si="67">+D80+H80</f>
        <v>424204.43</v>
      </c>
      <c r="J80" s="12">
        <v>168996.78</v>
      </c>
      <c r="K80" s="12">
        <f t="shared" ref="K80:K87" si="68">+I80-J80</f>
        <v>255207.65</v>
      </c>
      <c r="L80" s="12">
        <v>115396.09</v>
      </c>
      <c r="M80" s="12">
        <f t="shared" ref="M80:M87" si="69">+J80-L80</f>
        <v>53600.69</v>
      </c>
      <c r="N80" s="12">
        <f t="shared" ref="N80:N87" si="70">+I80-L80</f>
        <v>308808.33999999997</v>
      </c>
      <c r="O80" s="12">
        <v>79643.83</v>
      </c>
      <c r="P80" s="12">
        <f t="shared" ref="P80:P87" si="71">+O80</f>
        <v>79643.83</v>
      </c>
      <c r="Q80" s="12">
        <f t="shared" ref="Q80:Q87" si="72">+L80-P80</f>
        <v>35752.259999999995</v>
      </c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</row>
    <row r="81" spans="2:65" s="13" customFormat="1">
      <c r="B81" s="16">
        <v>292</v>
      </c>
      <c r="C81" s="17" t="s">
        <v>84</v>
      </c>
      <c r="D81" s="12">
        <v>10112.780000000001</v>
      </c>
      <c r="E81" s="12">
        <v>6967.93</v>
      </c>
      <c r="F81" s="12">
        <v>306.24</v>
      </c>
      <c r="G81" s="12">
        <v>0</v>
      </c>
      <c r="H81" s="12">
        <f t="shared" si="66"/>
        <v>6661.6900000000005</v>
      </c>
      <c r="I81" s="12">
        <f t="shared" si="67"/>
        <v>16774.47</v>
      </c>
      <c r="J81" s="12">
        <v>7067.28</v>
      </c>
      <c r="K81" s="12">
        <f t="shared" si="68"/>
        <v>9707.1900000000023</v>
      </c>
      <c r="L81" s="12">
        <v>5635.26</v>
      </c>
      <c r="M81" s="12">
        <f t="shared" si="69"/>
        <v>1432.0199999999995</v>
      </c>
      <c r="N81" s="12">
        <f t="shared" si="70"/>
        <v>11139.210000000001</v>
      </c>
      <c r="O81" s="12">
        <v>5635.26</v>
      </c>
      <c r="P81" s="12">
        <f t="shared" si="71"/>
        <v>5635.26</v>
      </c>
      <c r="Q81" s="12">
        <f t="shared" si="72"/>
        <v>0</v>
      </c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</row>
    <row r="82" spans="2:65" s="13" customFormat="1" ht="25.5">
      <c r="B82" s="16">
        <v>293</v>
      </c>
      <c r="C82" s="17" t="s">
        <v>85</v>
      </c>
      <c r="D82" s="12">
        <v>2040.54</v>
      </c>
      <c r="E82" s="12">
        <v>0</v>
      </c>
      <c r="F82" s="12">
        <v>0</v>
      </c>
      <c r="G82" s="12">
        <v>0</v>
      </c>
      <c r="H82" s="12">
        <f t="shared" si="66"/>
        <v>0</v>
      </c>
      <c r="I82" s="12">
        <f t="shared" si="67"/>
        <v>2040.54</v>
      </c>
      <c r="J82" s="12">
        <v>0</v>
      </c>
      <c r="K82" s="12">
        <f t="shared" si="68"/>
        <v>2040.54</v>
      </c>
      <c r="L82" s="12">
        <v>0</v>
      </c>
      <c r="M82" s="12">
        <f t="shared" si="69"/>
        <v>0</v>
      </c>
      <c r="N82" s="12">
        <f t="shared" si="70"/>
        <v>2040.54</v>
      </c>
      <c r="O82" s="12">
        <v>0</v>
      </c>
      <c r="P82" s="12">
        <f>+O82</f>
        <v>0</v>
      </c>
      <c r="Q82" s="12">
        <f t="shared" si="72"/>
        <v>0</v>
      </c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</row>
    <row r="83" spans="2:65" s="13" customFormat="1" ht="25.5">
      <c r="B83" s="16">
        <v>294</v>
      </c>
      <c r="C83" s="17" t="s">
        <v>86</v>
      </c>
      <c r="D83" s="12">
        <v>243346.41</v>
      </c>
      <c r="E83" s="12">
        <v>17961.490000000002</v>
      </c>
      <c r="F83" s="12">
        <v>76510.19</v>
      </c>
      <c r="G83" s="12">
        <v>0</v>
      </c>
      <c r="H83" s="12">
        <f t="shared" si="66"/>
        <v>-58548.7</v>
      </c>
      <c r="I83" s="12">
        <f t="shared" si="67"/>
        <v>184797.71000000002</v>
      </c>
      <c r="J83" s="12">
        <v>45391.11</v>
      </c>
      <c r="K83" s="12">
        <f t="shared" si="68"/>
        <v>139406.60000000003</v>
      </c>
      <c r="L83" s="12">
        <v>27875.06</v>
      </c>
      <c r="M83" s="12">
        <f t="shared" si="69"/>
        <v>17516.05</v>
      </c>
      <c r="N83" s="12">
        <f t="shared" si="70"/>
        <v>156922.65000000002</v>
      </c>
      <c r="O83" s="12">
        <v>27875.06</v>
      </c>
      <c r="P83" s="12">
        <f t="shared" si="71"/>
        <v>27875.06</v>
      </c>
      <c r="Q83" s="12">
        <f t="shared" si="72"/>
        <v>0</v>
      </c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</row>
    <row r="84" spans="2:65" s="13" customFormat="1" ht="25.5">
      <c r="B84" s="16">
        <v>295</v>
      </c>
      <c r="C84" s="17" t="s">
        <v>189</v>
      </c>
      <c r="D84" s="12">
        <v>0</v>
      </c>
      <c r="E84" s="12">
        <v>5338.32</v>
      </c>
      <c r="F84" s="12">
        <v>0</v>
      </c>
      <c r="G84" s="12">
        <v>0</v>
      </c>
      <c r="H84" s="12">
        <f t="shared" ref="H84" si="73">+E84-F84+G84</f>
        <v>5338.32</v>
      </c>
      <c r="I84" s="12">
        <f t="shared" ref="I84" si="74">+D84+H84</f>
        <v>5338.32</v>
      </c>
      <c r="J84" s="12">
        <v>5338.32</v>
      </c>
      <c r="K84" s="12">
        <f t="shared" ref="K84" si="75">+I84-J84</f>
        <v>0</v>
      </c>
      <c r="L84" s="12">
        <v>5338.32</v>
      </c>
      <c r="M84" s="12">
        <f t="shared" ref="M84" si="76">+J84-L84</f>
        <v>0</v>
      </c>
      <c r="N84" s="12">
        <f t="shared" ref="N84" si="77">+I84-L84</f>
        <v>0</v>
      </c>
      <c r="O84" s="12">
        <v>5338.32</v>
      </c>
      <c r="P84" s="12">
        <f t="shared" ref="P84" si="78">+O84</f>
        <v>5338.32</v>
      </c>
      <c r="Q84" s="12">
        <f t="shared" ref="Q84" si="79">+L84-P84</f>
        <v>0</v>
      </c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</row>
    <row r="85" spans="2:65" s="13" customFormat="1" ht="25.5">
      <c r="B85" s="16">
        <v>296</v>
      </c>
      <c r="C85" s="17" t="s">
        <v>87</v>
      </c>
      <c r="D85" s="12">
        <v>571500.34</v>
      </c>
      <c r="E85" s="12">
        <v>92411.43</v>
      </c>
      <c r="F85" s="12">
        <v>63653.87</v>
      </c>
      <c r="G85" s="12">
        <v>0</v>
      </c>
      <c r="H85" s="12">
        <f t="shared" si="66"/>
        <v>28757.55999999999</v>
      </c>
      <c r="I85" s="12">
        <f t="shared" si="67"/>
        <v>600257.89999999991</v>
      </c>
      <c r="J85" s="12">
        <v>434447.99</v>
      </c>
      <c r="K85" s="12">
        <f t="shared" si="68"/>
        <v>165809.90999999992</v>
      </c>
      <c r="L85" s="12">
        <v>393019.6</v>
      </c>
      <c r="M85" s="12">
        <f t="shared" si="69"/>
        <v>41428.390000000014</v>
      </c>
      <c r="N85" s="12">
        <f t="shared" si="70"/>
        <v>207238.29999999993</v>
      </c>
      <c r="O85" s="12">
        <v>307663.2</v>
      </c>
      <c r="P85" s="12">
        <f t="shared" si="71"/>
        <v>307663.2</v>
      </c>
      <c r="Q85" s="12">
        <f t="shared" si="72"/>
        <v>85356.399999999965</v>
      </c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</row>
    <row r="86" spans="2:65" s="13" customFormat="1" ht="25.5">
      <c r="B86" s="16">
        <v>298</v>
      </c>
      <c r="C86" s="17" t="s">
        <v>88</v>
      </c>
      <c r="D86" s="12">
        <v>1121740.48</v>
      </c>
      <c r="E86" s="12">
        <v>5381.58</v>
      </c>
      <c r="F86" s="12">
        <v>13921.98</v>
      </c>
      <c r="G86" s="12">
        <v>0</v>
      </c>
      <c r="H86" s="12">
        <f t="shared" si="66"/>
        <v>-8540.4</v>
      </c>
      <c r="I86" s="12">
        <f t="shared" si="67"/>
        <v>1113200.08</v>
      </c>
      <c r="J86" s="12">
        <v>226589.23</v>
      </c>
      <c r="K86" s="12">
        <f t="shared" si="68"/>
        <v>886610.85000000009</v>
      </c>
      <c r="L86" s="12">
        <v>212254.65</v>
      </c>
      <c r="M86" s="12">
        <f t="shared" si="69"/>
        <v>14334.580000000016</v>
      </c>
      <c r="N86" s="12">
        <f t="shared" si="70"/>
        <v>900945.43</v>
      </c>
      <c r="O86" s="12">
        <v>209320.77</v>
      </c>
      <c r="P86" s="12">
        <f t="shared" si="71"/>
        <v>209320.77</v>
      </c>
      <c r="Q86" s="12">
        <f t="shared" si="72"/>
        <v>2933.8800000000047</v>
      </c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</row>
    <row r="87" spans="2:65" s="13" customFormat="1" ht="25.5">
      <c r="B87" s="16">
        <v>299</v>
      </c>
      <c r="C87" s="17" t="s">
        <v>89</v>
      </c>
      <c r="D87" s="12">
        <v>241518.23</v>
      </c>
      <c r="E87" s="12">
        <v>22106</v>
      </c>
      <c r="F87" s="12">
        <v>20</v>
      </c>
      <c r="G87" s="12">
        <v>0</v>
      </c>
      <c r="H87" s="12">
        <f t="shared" si="66"/>
        <v>22086</v>
      </c>
      <c r="I87" s="12">
        <f t="shared" si="67"/>
        <v>263604.23</v>
      </c>
      <c r="J87" s="12">
        <v>29474.639999999999</v>
      </c>
      <c r="K87" s="12">
        <f t="shared" si="68"/>
        <v>234129.58999999997</v>
      </c>
      <c r="L87" s="12">
        <v>26139.64</v>
      </c>
      <c r="M87" s="12">
        <f t="shared" si="69"/>
        <v>3335</v>
      </c>
      <c r="N87" s="12">
        <f t="shared" si="70"/>
        <v>237464.58999999997</v>
      </c>
      <c r="O87" s="12">
        <v>23842.84</v>
      </c>
      <c r="P87" s="12">
        <f t="shared" si="71"/>
        <v>23842.84</v>
      </c>
      <c r="Q87" s="12">
        <f t="shared" si="72"/>
        <v>2296.7999999999993</v>
      </c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</row>
    <row r="88" spans="2:65" s="34" customFormat="1">
      <c r="B88" s="30"/>
      <c r="C88" s="31" t="s">
        <v>90</v>
      </c>
      <c r="D88" s="32">
        <f>SUM(D36:D87)</f>
        <v>41423229.710000001</v>
      </c>
      <c r="E88" s="32">
        <f t="shared" ref="E88:Q88" si="80">SUM(E36:E87)</f>
        <v>2814736.8600000013</v>
      </c>
      <c r="F88" s="32">
        <f t="shared" si="80"/>
        <v>2814727.1700000009</v>
      </c>
      <c r="G88" s="32">
        <f t="shared" si="80"/>
        <v>0</v>
      </c>
      <c r="H88" s="32">
        <f t="shared" si="80"/>
        <v>9.6900000000096043</v>
      </c>
      <c r="I88" s="32">
        <f t="shared" si="80"/>
        <v>41423239.399999999</v>
      </c>
      <c r="J88" s="32">
        <f t="shared" si="80"/>
        <v>16496501.16</v>
      </c>
      <c r="K88" s="32">
        <f t="shared" si="80"/>
        <v>24926738.240000002</v>
      </c>
      <c r="L88" s="32">
        <f t="shared" si="80"/>
        <v>14045576.250000002</v>
      </c>
      <c r="M88" s="32">
        <f t="shared" si="80"/>
        <v>2450924.9100000011</v>
      </c>
      <c r="N88" s="32">
        <f t="shared" si="80"/>
        <v>27377663.150000002</v>
      </c>
      <c r="O88" s="32">
        <f t="shared" si="80"/>
        <v>11804195.969999999</v>
      </c>
      <c r="P88" s="32">
        <f t="shared" si="80"/>
        <v>11804195.969999999</v>
      </c>
      <c r="Q88" s="32">
        <f t="shared" si="80"/>
        <v>2241380.2799999993</v>
      </c>
      <c r="R88" s="33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  <c r="AF88" s="33"/>
      <c r="AG88" s="33"/>
      <c r="AH88" s="33"/>
      <c r="AI88" s="33"/>
      <c r="AJ88" s="33"/>
      <c r="AK88" s="33"/>
      <c r="AL88" s="33"/>
      <c r="AM88" s="33"/>
      <c r="AN88" s="33"/>
      <c r="AO88" s="33"/>
      <c r="AP88" s="33"/>
      <c r="AQ88" s="33"/>
      <c r="AR88" s="33"/>
      <c r="AS88" s="33"/>
      <c r="AT88" s="33"/>
      <c r="AU88" s="33"/>
      <c r="AV88" s="33"/>
      <c r="AW88" s="33"/>
      <c r="AX88" s="33"/>
      <c r="AY88" s="33"/>
      <c r="AZ88" s="33"/>
      <c r="BA88" s="33"/>
      <c r="BB88" s="33"/>
      <c r="BC88" s="33"/>
      <c r="BD88" s="33"/>
      <c r="BE88" s="33"/>
      <c r="BF88" s="33"/>
      <c r="BG88" s="33"/>
      <c r="BH88" s="33"/>
      <c r="BI88" s="33"/>
      <c r="BJ88" s="33"/>
      <c r="BK88" s="33"/>
      <c r="BL88" s="33"/>
      <c r="BM88" s="33"/>
    </row>
    <row r="89" spans="2:65" s="13" customFormat="1">
      <c r="B89" s="35"/>
      <c r="C89" s="36"/>
      <c r="D89" s="25"/>
      <c r="E89" s="25"/>
      <c r="F89" s="25"/>
      <c r="G89" s="25"/>
      <c r="H89" s="25"/>
      <c r="I89" s="25"/>
      <c r="J89" s="25"/>
      <c r="K89" s="25"/>
      <c r="L89" s="25"/>
      <c r="M89" s="25"/>
      <c r="N89" s="25"/>
      <c r="O89" s="25"/>
      <c r="P89" s="25"/>
      <c r="Q89" s="25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</row>
    <row r="90" spans="2:65" s="13" customFormat="1">
      <c r="B90" s="9">
        <v>3000</v>
      </c>
      <c r="C90" s="10" t="s">
        <v>91</v>
      </c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</row>
    <row r="91" spans="2:65" s="13" customFormat="1">
      <c r="B91" s="14">
        <v>3100</v>
      </c>
      <c r="C91" s="15" t="s">
        <v>92</v>
      </c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</row>
    <row r="92" spans="2:65" s="13" customFormat="1">
      <c r="B92" s="16">
        <v>311</v>
      </c>
      <c r="C92" s="17" t="s">
        <v>93</v>
      </c>
      <c r="D92" s="12">
        <v>29333112.699999999</v>
      </c>
      <c r="E92" s="12">
        <v>491132.38</v>
      </c>
      <c r="F92" s="12">
        <v>367436.28</v>
      </c>
      <c r="G92" s="12">
        <v>0</v>
      </c>
      <c r="H92" s="12">
        <f t="shared" ref="H92:H129" si="81">+E92-F92+G92</f>
        <v>123696.09999999998</v>
      </c>
      <c r="I92" s="12">
        <f t="shared" ref="I92:I97" si="82">+D92+H92</f>
        <v>29456808.800000001</v>
      </c>
      <c r="J92" s="12">
        <v>17431188</v>
      </c>
      <c r="K92" s="12">
        <f t="shared" ref="K92:K97" si="83">+I92-J92</f>
        <v>12025620.800000001</v>
      </c>
      <c r="L92" s="12">
        <v>17431188</v>
      </c>
      <c r="M92" s="12">
        <f t="shared" ref="M92:M97" si="84">+J92-L92</f>
        <v>0</v>
      </c>
      <c r="N92" s="12">
        <f t="shared" ref="N92:N97" si="85">+I92-L92</f>
        <v>12025620.800000001</v>
      </c>
      <c r="O92" s="12">
        <v>17431188</v>
      </c>
      <c r="P92" s="12">
        <f t="shared" ref="P92:P97" si="86">+O92</f>
        <v>17431188</v>
      </c>
      <c r="Q92" s="12">
        <f t="shared" ref="Q92:Q97" si="87">+L92-P92</f>
        <v>0</v>
      </c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</row>
    <row r="93" spans="2:65" s="13" customFormat="1">
      <c r="B93" s="16">
        <v>313</v>
      </c>
      <c r="C93" s="17" t="s">
        <v>94</v>
      </c>
      <c r="D93" s="12">
        <v>175359.96</v>
      </c>
      <c r="E93" s="12">
        <v>18592.28</v>
      </c>
      <c r="F93" s="12">
        <v>708.28</v>
      </c>
      <c r="G93" s="12">
        <v>0</v>
      </c>
      <c r="H93" s="12">
        <f t="shared" si="81"/>
        <v>17884</v>
      </c>
      <c r="I93" s="12">
        <f t="shared" si="82"/>
        <v>193243.96</v>
      </c>
      <c r="J93" s="12">
        <v>50134.69</v>
      </c>
      <c r="K93" s="12">
        <f t="shared" si="83"/>
        <v>143109.26999999999</v>
      </c>
      <c r="L93" s="12">
        <v>50134.69</v>
      </c>
      <c r="M93" s="12">
        <f t="shared" si="84"/>
        <v>0</v>
      </c>
      <c r="N93" s="12">
        <f t="shared" si="85"/>
        <v>143109.26999999999</v>
      </c>
      <c r="O93" s="12">
        <v>50134.69</v>
      </c>
      <c r="P93" s="12">
        <f t="shared" si="86"/>
        <v>50134.69</v>
      </c>
      <c r="Q93" s="12">
        <f t="shared" si="87"/>
        <v>0</v>
      </c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</row>
    <row r="94" spans="2:65" s="13" customFormat="1">
      <c r="B94" s="16">
        <v>314</v>
      </c>
      <c r="C94" s="17" t="s">
        <v>95</v>
      </c>
      <c r="D94" s="12">
        <v>440752.77</v>
      </c>
      <c r="E94" s="12">
        <v>2239.2800000000002</v>
      </c>
      <c r="F94" s="12">
        <v>65909.179999999993</v>
      </c>
      <c r="G94" s="12">
        <v>0</v>
      </c>
      <c r="H94" s="12">
        <f t="shared" si="81"/>
        <v>-63669.899999999994</v>
      </c>
      <c r="I94" s="12">
        <f t="shared" si="82"/>
        <v>377082.87</v>
      </c>
      <c r="J94" s="12">
        <v>186582.11</v>
      </c>
      <c r="K94" s="12">
        <f t="shared" si="83"/>
        <v>190500.76</v>
      </c>
      <c r="L94" s="12">
        <v>186582.11</v>
      </c>
      <c r="M94" s="12">
        <f t="shared" si="84"/>
        <v>0</v>
      </c>
      <c r="N94" s="12">
        <f t="shared" si="85"/>
        <v>190500.76</v>
      </c>
      <c r="O94" s="12">
        <v>186582.11</v>
      </c>
      <c r="P94" s="12">
        <f t="shared" si="86"/>
        <v>186582.11</v>
      </c>
      <c r="Q94" s="12">
        <f t="shared" si="87"/>
        <v>0</v>
      </c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</row>
    <row r="95" spans="2:65" s="13" customFormat="1">
      <c r="B95" s="35">
        <v>315</v>
      </c>
      <c r="C95" s="36" t="s">
        <v>96</v>
      </c>
      <c r="D95" s="25">
        <v>526024.30000000005</v>
      </c>
      <c r="E95" s="25">
        <v>27245.51</v>
      </c>
      <c r="F95" s="25">
        <v>79448.899999999994</v>
      </c>
      <c r="G95" s="25">
        <v>0</v>
      </c>
      <c r="H95" s="25">
        <f t="shared" si="81"/>
        <v>-52203.39</v>
      </c>
      <c r="I95" s="25">
        <f t="shared" si="82"/>
        <v>473820.91000000003</v>
      </c>
      <c r="J95" s="25">
        <v>304612.61</v>
      </c>
      <c r="K95" s="25">
        <f t="shared" si="83"/>
        <v>169208.30000000005</v>
      </c>
      <c r="L95" s="25">
        <v>304612.61</v>
      </c>
      <c r="M95" s="25">
        <f t="shared" si="84"/>
        <v>0</v>
      </c>
      <c r="N95" s="25">
        <f t="shared" si="85"/>
        <v>169208.30000000005</v>
      </c>
      <c r="O95" s="25">
        <v>304612.61</v>
      </c>
      <c r="P95" s="25">
        <f t="shared" si="86"/>
        <v>304612.61</v>
      </c>
      <c r="Q95" s="25">
        <f t="shared" si="87"/>
        <v>0</v>
      </c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</row>
    <row r="96" spans="2:65" s="13" customFormat="1" ht="25.5">
      <c r="B96" s="16">
        <v>317</v>
      </c>
      <c r="C96" s="17" t="s">
        <v>97</v>
      </c>
      <c r="D96" s="12">
        <v>170245.56</v>
      </c>
      <c r="E96" s="12">
        <v>7747.36</v>
      </c>
      <c r="F96" s="12">
        <v>1921.79</v>
      </c>
      <c r="G96" s="12">
        <v>0</v>
      </c>
      <c r="H96" s="12">
        <f t="shared" si="81"/>
        <v>5825.57</v>
      </c>
      <c r="I96" s="12">
        <f t="shared" si="82"/>
        <v>176071.13</v>
      </c>
      <c r="J96" s="12">
        <v>34093.07</v>
      </c>
      <c r="K96" s="12">
        <f t="shared" si="83"/>
        <v>141978.06</v>
      </c>
      <c r="L96" s="12">
        <v>34093.07</v>
      </c>
      <c r="M96" s="12">
        <f t="shared" si="84"/>
        <v>0</v>
      </c>
      <c r="N96" s="12">
        <f t="shared" si="85"/>
        <v>141978.06</v>
      </c>
      <c r="O96" s="12">
        <v>34093.07</v>
      </c>
      <c r="P96" s="12">
        <f t="shared" si="86"/>
        <v>34093.07</v>
      </c>
      <c r="Q96" s="12">
        <f t="shared" si="87"/>
        <v>0</v>
      </c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</row>
    <row r="97" spans="2:65" s="13" customFormat="1">
      <c r="B97" s="16">
        <v>318</v>
      </c>
      <c r="C97" s="17" t="s">
        <v>98</v>
      </c>
      <c r="D97" s="12">
        <v>18055.13</v>
      </c>
      <c r="E97" s="12">
        <v>303.54000000000002</v>
      </c>
      <c r="F97" s="12">
        <v>9052.65</v>
      </c>
      <c r="G97" s="12">
        <v>0</v>
      </c>
      <c r="H97" s="12">
        <f t="shared" si="81"/>
        <v>-8749.1099999999988</v>
      </c>
      <c r="I97" s="12">
        <f t="shared" si="82"/>
        <v>9306.0200000000023</v>
      </c>
      <c r="J97" s="12">
        <v>303.54000000000002</v>
      </c>
      <c r="K97" s="12">
        <f t="shared" si="83"/>
        <v>9002.4800000000014</v>
      </c>
      <c r="L97" s="12">
        <v>303.54000000000002</v>
      </c>
      <c r="M97" s="12">
        <f t="shared" si="84"/>
        <v>0</v>
      </c>
      <c r="N97" s="12">
        <f t="shared" si="85"/>
        <v>9002.4800000000014</v>
      </c>
      <c r="O97" s="12">
        <v>303.54000000000002</v>
      </c>
      <c r="P97" s="12">
        <f t="shared" si="86"/>
        <v>303.54000000000002</v>
      </c>
      <c r="Q97" s="12">
        <f t="shared" si="87"/>
        <v>0</v>
      </c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</row>
    <row r="98" spans="2:65" s="13" customFormat="1">
      <c r="B98" s="16"/>
      <c r="C98" s="17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</row>
    <row r="99" spans="2:65" s="13" customFormat="1">
      <c r="B99" s="14">
        <v>3200</v>
      </c>
      <c r="C99" s="15" t="s">
        <v>99</v>
      </c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</row>
    <row r="100" spans="2:65" s="13" customFormat="1">
      <c r="B100" s="16">
        <v>322</v>
      </c>
      <c r="C100" s="17" t="s">
        <v>100</v>
      </c>
      <c r="D100" s="12">
        <v>913366.78</v>
      </c>
      <c r="E100" s="12">
        <v>395309.61</v>
      </c>
      <c r="F100" s="12">
        <v>101617.53</v>
      </c>
      <c r="G100" s="12">
        <v>0</v>
      </c>
      <c r="H100" s="12">
        <f t="shared" si="81"/>
        <v>293692.07999999996</v>
      </c>
      <c r="I100" s="12">
        <f t="shared" ref="I100:I104" si="88">+D100+H100</f>
        <v>1207058.8599999999</v>
      </c>
      <c r="J100" s="12">
        <v>1169193.71</v>
      </c>
      <c r="K100" s="12">
        <f t="shared" ref="K100:K104" si="89">+I100-J100</f>
        <v>37865.149999999907</v>
      </c>
      <c r="L100" s="12">
        <v>594317.28</v>
      </c>
      <c r="M100" s="12">
        <f t="shared" ref="M100:M104" si="90">+J100-L100</f>
        <v>574876.42999999993</v>
      </c>
      <c r="N100" s="12">
        <f t="shared" ref="N100:N104" si="91">+I100-L100</f>
        <v>612741.57999999984</v>
      </c>
      <c r="O100" s="12">
        <v>558399.74</v>
      </c>
      <c r="P100" s="12">
        <f t="shared" ref="P100:P104" si="92">+O100</f>
        <v>558399.74</v>
      </c>
      <c r="Q100" s="12">
        <f t="shared" ref="Q100:Q104" si="93">+L100-P100</f>
        <v>35917.540000000037</v>
      </c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</row>
    <row r="101" spans="2:65" s="13" customFormat="1">
      <c r="B101" s="16">
        <v>325</v>
      </c>
      <c r="C101" s="17" t="s">
        <v>190</v>
      </c>
      <c r="D101" s="12">
        <v>0</v>
      </c>
      <c r="E101" s="12">
        <v>12540</v>
      </c>
      <c r="F101" s="12">
        <v>0</v>
      </c>
      <c r="G101" s="12">
        <v>0</v>
      </c>
      <c r="H101" s="12">
        <f t="shared" ref="H101" si="94">+E101-F101+G101</f>
        <v>12540</v>
      </c>
      <c r="I101" s="12">
        <f t="shared" ref="I101" si="95">+D101+H101</f>
        <v>12540</v>
      </c>
      <c r="J101" s="12">
        <v>12540</v>
      </c>
      <c r="K101" s="12">
        <f t="shared" ref="K101" si="96">+I101-J101</f>
        <v>0</v>
      </c>
      <c r="L101" s="12">
        <v>12540</v>
      </c>
      <c r="M101" s="12">
        <f t="shared" ref="M101" si="97">+J101-L101</f>
        <v>0</v>
      </c>
      <c r="N101" s="12">
        <f t="shared" ref="N101" si="98">+I101-L101</f>
        <v>0</v>
      </c>
      <c r="O101" s="12">
        <v>12540</v>
      </c>
      <c r="P101" s="12">
        <f t="shared" ref="P101" si="99">+O101</f>
        <v>12540</v>
      </c>
      <c r="Q101" s="12">
        <f t="shared" ref="Q101" si="100">+L101-P101</f>
        <v>0</v>
      </c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</row>
    <row r="102" spans="2:65" s="13" customFormat="1" ht="25.5">
      <c r="B102" s="16">
        <v>326</v>
      </c>
      <c r="C102" s="17" t="s">
        <v>101</v>
      </c>
      <c r="D102" s="12">
        <v>10613591.880000001</v>
      </c>
      <c r="E102" s="12">
        <v>10741793.52</v>
      </c>
      <c r="F102" s="12">
        <v>1850358.26</v>
      </c>
      <c r="G102" s="12">
        <v>0</v>
      </c>
      <c r="H102" s="12">
        <f t="shared" si="81"/>
        <v>8891435.2599999998</v>
      </c>
      <c r="I102" s="12">
        <f t="shared" si="88"/>
        <v>19505027.140000001</v>
      </c>
      <c r="J102" s="12">
        <v>19289365.309999999</v>
      </c>
      <c r="K102" s="12">
        <f t="shared" si="89"/>
        <v>215661.83000000194</v>
      </c>
      <c r="L102" s="12">
        <v>10471033.710000001</v>
      </c>
      <c r="M102" s="12">
        <f t="shared" si="90"/>
        <v>8818331.5999999978</v>
      </c>
      <c r="N102" s="12">
        <f t="shared" si="91"/>
        <v>9033993.4299999997</v>
      </c>
      <c r="O102" s="12">
        <v>10366053.710000001</v>
      </c>
      <c r="P102" s="12">
        <f t="shared" si="92"/>
        <v>10366053.710000001</v>
      </c>
      <c r="Q102" s="12">
        <f t="shared" si="93"/>
        <v>104980</v>
      </c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</row>
    <row r="103" spans="2:65" s="13" customFormat="1">
      <c r="B103" s="16">
        <v>327</v>
      </c>
      <c r="C103" s="17" t="s">
        <v>102</v>
      </c>
      <c r="D103" s="12">
        <v>245500</v>
      </c>
      <c r="E103" s="12">
        <v>0</v>
      </c>
      <c r="F103" s="12">
        <v>69780</v>
      </c>
      <c r="G103" s="12">
        <v>0</v>
      </c>
      <c r="H103" s="12">
        <f t="shared" si="81"/>
        <v>-69780</v>
      </c>
      <c r="I103" s="12">
        <f t="shared" si="88"/>
        <v>175720</v>
      </c>
      <c r="J103" s="12">
        <v>5728.68</v>
      </c>
      <c r="K103" s="12">
        <f t="shared" si="89"/>
        <v>169991.32</v>
      </c>
      <c r="L103" s="12">
        <v>5728.68</v>
      </c>
      <c r="M103" s="12">
        <f t="shared" si="90"/>
        <v>0</v>
      </c>
      <c r="N103" s="12">
        <f t="shared" si="91"/>
        <v>169991.32</v>
      </c>
      <c r="O103" s="12">
        <v>5728.68</v>
      </c>
      <c r="P103" s="12">
        <f t="shared" si="92"/>
        <v>5728.68</v>
      </c>
      <c r="Q103" s="12">
        <f t="shared" si="93"/>
        <v>0</v>
      </c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</row>
    <row r="104" spans="2:65" s="13" customFormat="1">
      <c r="B104" s="16">
        <v>329</v>
      </c>
      <c r="C104" s="17" t="s">
        <v>103</v>
      </c>
      <c r="D104" s="12">
        <v>62716.37</v>
      </c>
      <c r="E104" s="12">
        <v>0</v>
      </c>
      <c r="F104" s="12">
        <v>49366.89</v>
      </c>
      <c r="G104" s="12">
        <v>0</v>
      </c>
      <c r="H104" s="12">
        <f t="shared" si="81"/>
        <v>-49366.89</v>
      </c>
      <c r="I104" s="12">
        <f t="shared" si="88"/>
        <v>13349.480000000003</v>
      </c>
      <c r="J104" s="12">
        <v>0</v>
      </c>
      <c r="K104" s="12">
        <f t="shared" si="89"/>
        <v>13349.480000000003</v>
      </c>
      <c r="L104" s="12">
        <v>0</v>
      </c>
      <c r="M104" s="12">
        <f t="shared" si="90"/>
        <v>0</v>
      </c>
      <c r="N104" s="12">
        <f t="shared" si="91"/>
        <v>13349.480000000003</v>
      </c>
      <c r="O104" s="12">
        <v>0</v>
      </c>
      <c r="P104" s="12">
        <f t="shared" si="92"/>
        <v>0</v>
      </c>
      <c r="Q104" s="12">
        <f t="shared" si="93"/>
        <v>0</v>
      </c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</row>
    <row r="105" spans="2:65" s="13" customFormat="1">
      <c r="B105" s="16"/>
      <c r="C105" s="17"/>
      <c r="D105" s="12"/>
      <c r="E105" s="12"/>
      <c r="F105" s="12"/>
      <c r="G105" s="12"/>
      <c r="H105" s="12">
        <f t="shared" si="81"/>
        <v>0</v>
      </c>
      <c r="I105" s="12"/>
      <c r="J105" s="12"/>
      <c r="K105" s="12"/>
      <c r="L105" s="12"/>
      <c r="M105" s="12"/>
      <c r="N105" s="12"/>
      <c r="O105" s="12"/>
      <c r="P105" s="12"/>
      <c r="Q105" s="12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</row>
    <row r="106" spans="2:65" s="13" customFormat="1" ht="25.5">
      <c r="B106" s="14">
        <v>3300</v>
      </c>
      <c r="C106" s="15" t="s">
        <v>104</v>
      </c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</row>
    <row r="107" spans="2:65" s="13" customFormat="1" ht="25.5">
      <c r="B107" s="16">
        <v>331</v>
      </c>
      <c r="C107" s="17" t="s">
        <v>105</v>
      </c>
      <c r="D107" s="12">
        <v>2155393.6</v>
      </c>
      <c r="E107" s="12">
        <v>1524444.97</v>
      </c>
      <c r="F107" s="12">
        <v>1342233.6000000001</v>
      </c>
      <c r="G107" s="12">
        <v>0</v>
      </c>
      <c r="H107" s="12">
        <f t="shared" si="81"/>
        <v>182211.36999999988</v>
      </c>
      <c r="I107" s="12">
        <f t="shared" ref="I107:I113" si="101">+D107+H107</f>
        <v>2337604.9699999997</v>
      </c>
      <c r="J107" s="12">
        <v>2258888.7599999998</v>
      </c>
      <c r="K107" s="12">
        <f t="shared" ref="K107:K113" si="102">+I107-J107</f>
        <v>78716.209999999963</v>
      </c>
      <c r="L107" s="12">
        <v>1130208.74</v>
      </c>
      <c r="M107" s="12">
        <f t="shared" ref="M107:M113" si="103">+J107-L107</f>
        <v>1128680.0199999998</v>
      </c>
      <c r="N107" s="12">
        <f t="shared" ref="N107:N113" si="104">+I107-L107</f>
        <v>1207396.2299999997</v>
      </c>
      <c r="O107" s="12">
        <v>1130208.74</v>
      </c>
      <c r="P107" s="12">
        <f t="shared" ref="P107:P113" si="105">+O107</f>
        <v>1130208.74</v>
      </c>
      <c r="Q107" s="12">
        <f t="shared" ref="Q107:Q113" si="106">+L107-P107</f>
        <v>0</v>
      </c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</row>
    <row r="108" spans="2:65" s="13" customFormat="1" ht="25.5">
      <c r="B108" s="16">
        <v>332</v>
      </c>
      <c r="C108" s="17" t="s">
        <v>106</v>
      </c>
      <c r="D108" s="12">
        <v>1177582.25</v>
      </c>
      <c r="E108" s="12">
        <v>228704.11</v>
      </c>
      <c r="F108" s="12">
        <v>103263.70000000001</v>
      </c>
      <c r="G108" s="12">
        <v>0</v>
      </c>
      <c r="H108" s="12">
        <f t="shared" si="81"/>
        <v>125440.40999999997</v>
      </c>
      <c r="I108" s="12">
        <f t="shared" si="101"/>
        <v>1303022.6599999999</v>
      </c>
      <c r="J108" s="12">
        <v>380275.73</v>
      </c>
      <c r="K108" s="12">
        <f t="shared" si="102"/>
        <v>922746.92999999993</v>
      </c>
      <c r="L108" s="12">
        <v>256387.72999999998</v>
      </c>
      <c r="M108" s="12">
        <f t="shared" si="103"/>
        <v>123888</v>
      </c>
      <c r="N108" s="12">
        <f t="shared" si="104"/>
        <v>1046634.9299999999</v>
      </c>
      <c r="O108" s="12">
        <v>165265.4</v>
      </c>
      <c r="P108" s="12">
        <f t="shared" si="105"/>
        <v>165265.4</v>
      </c>
      <c r="Q108" s="12">
        <f t="shared" si="106"/>
        <v>91122.329999999987</v>
      </c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</row>
    <row r="109" spans="2:65" s="13" customFormat="1" ht="25.5">
      <c r="B109" s="16">
        <v>333</v>
      </c>
      <c r="C109" s="17" t="s">
        <v>107</v>
      </c>
      <c r="D109" s="12">
        <v>36946.07</v>
      </c>
      <c r="E109" s="12">
        <v>198212.65</v>
      </c>
      <c r="F109" s="12">
        <v>21544</v>
      </c>
      <c r="G109" s="12">
        <v>0</v>
      </c>
      <c r="H109" s="12">
        <f t="shared" si="81"/>
        <v>176668.65</v>
      </c>
      <c r="I109" s="12">
        <f t="shared" si="101"/>
        <v>213614.72</v>
      </c>
      <c r="J109" s="12">
        <v>209324.9</v>
      </c>
      <c r="K109" s="12">
        <f t="shared" si="102"/>
        <v>4289.820000000007</v>
      </c>
      <c r="L109" s="12">
        <v>8120</v>
      </c>
      <c r="M109" s="12">
        <f t="shared" si="103"/>
        <v>201204.9</v>
      </c>
      <c r="N109" s="12">
        <f t="shared" si="104"/>
        <v>205494.72</v>
      </c>
      <c r="O109" s="12">
        <v>8120</v>
      </c>
      <c r="P109" s="12">
        <f t="shared" si="105"/>
        <v>8120</v>
      </c>
      <c r="Q109" s="12">
        <f t="shared" si="106"/>
        <v>0</v>
      </c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</row>
    <row r="110" spans="2:65" s="13" customFormat="1">
      <c r="B110" s="16">
        <v>334</v>
      </c>
      <c r="C110" s="17" t="s">
        <v>108</v>
      </c>
      <c r="D110" s="12">
        <v>185543.86</v>
      </c>
      <c r="E110" s="12">
        <v>2570</v>
      </c>
      <c r="F110" s="12">
        <v>86110.85</v>
      </c>
      <c r="G110" s="12">
        <v>0</v>
      </c>
      <c r="H110" s="12">
        <f t="shared" si="81"/>
        <v>-83540.850000000006</v>
      </c>
      <c r="I110" s="12">
        <f t="shared" si="101"/>
        <v>102003.00999999998</v>
      </c>
      <c r="J110" s="12">
        <v>4040</v>
      </c>
      <c r="K110" s="12">
        <f t="shared" si="102"/>
        <v>97963.00999999998</v>
      </c>
      <c r="L110" s="12">
        <v>4040</v>
      </c>
      <c r="M110" s="12">
        <f t="shared" si="103"/>
        <v>0</v>
      </c>
      <c r="N110" s="12">
        <f t="shared" si="104"/>
        <v>97963.00999999998</v>
      </c>
      <c r="O110" s="12">
        <v>4040</v>
      </c>
      <c r="P110" s="12">
        <f t="shared" si="105"/>
        <v>4040</v>
      </c>
      <c r="Q110" s="12">
        <f t="shared" si="106"/>
        <v>0</v>
      </c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</row>
    <row r="111" spans="2:65" s="13" customFormat="1" ht="25.5">
      <c r="B111" s="16">
        <v>336</v>
      </c>
      <c r="C111" s="17" t="s">
        <v>109</v>
      </c>
      <c r="D111" s="12">
        <v>710878.86999999988</v>
      </c>
      <c r="E111" s="12">
        <v>118352.48</v>
      </c>
      <c r="F111" s="12">
        <v>150486.95000000001</v>
      </c>
      <c r="G111" s="12">
        <v>0</v>
      </c>
      <c r="H111" s="12">
        <f t="shared" si="81"/>
        <v>-32134.470000000016</v>
      </c>
      <c r="I111" s="12">
        <f t="shared" si="101"/>
        <v>678744.39999999991</v>
      </c>
      <c r="J111" s="12">
        <v>343293.32</v>
      </c>
      <c r="K111" s="12">
        <f t="shared" si="102"/>
        <v>335451.0799999999</v>
      </c>
      <c r="L111" s="12">
        <v>290977.32</v>
      </c>
      <c r="M111" s="12">
        <f t="shared" si="103"/>
        <v>52316</v>
      </c>
      <c r="N111" s="12">
        <f t="shared" si="104"/>
        <v>387767.0799999999</v>
      </c>
      <c r="O111" s="12">
        <v>290977.32</v>
      </c>
      <c r="P111" s="12">
        <f t="shared" si="105"/>
        <v>290977.32</v>
      </c>
      <c r="Q111" s="12">
        <f t="shared" si="106"/>
        <v>0</v>
      </c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</row>
    <row r="112" spans="2:65" s="13" customFormat="1">
      <c r="B112" s="16">
        <v>338</v>
      </c>
      <c r="C112" s="17" t="s">
        <v>110</v>
      </c>
      <c r="D112" s="12">
        <v>1292833.92</v>
      </c>
      <c r="E112" s="12">
        <v>246685.39</v>
      </c>
      <c r="F112" s="12">
        <v>40600</v>
      </c>
      <c r="G112" s="12">
        <v>0</v>
      </c>
      <c r="H112" s="12">
        <f t="shared" si="81"/>
        <v>206085.39</v>
      </c>
      <c r="I112" s="12">
        <f t="shared" si="101"/>
        <v>1498919.31</v>
      </c>
      <c r="J112" s="12">
        <v>932801.77</v>
      </c>
      <c r="K112" s="12">
        <f t="shared" si="102"/>
        <v>566117.54</v>
      </c>
      <c r="L112" s="12">
        <v>358880.66</v>
      </c>
      <c r="M112" s="12">
        <f t="shared" si="103"/>
        <v>573921.1100000001</v>
      </c>
      <c r="N112" s="12">
        <f t="shared" si="104"/>
        <v>1140038.6500000001</v>
      </c>
      <c r="O112" s="12">
        <v>163977.47</v>
      </c>
      <c r="P112" s="12">
        <f>+O112</f>
        <v>163977.47</v>
      </c>
      <c r="Q112" s="12">
        <f t="shared" si="106"/>
        <v>194903.18999999997</v>
      </c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</row>
    <row r="113" spans="2:65" s="13" customFormat="1" ht="25.5">
      <c r="B113" s="16">
        <v>339</v>
      </c>
      <c r="C113" s="17" t="s">
        <v>111</v>
      </c>
      <c r="D113" s="12">
        <v>276102.71999999997</v>
      </c>
      <c r="E113" s="12">
        <v>130323</v>
      </c>
      <c r="F113" s="12">
        <v>0</v>
      </c>
      <c r="G113" s="12">
        <v>0</v>
      </c>
      <c r="H113" s="12">
        <f t="shared" si="81"/>
        <v>130323</v>
      </c>
      <c r="I113" s="12">
        <f t="shared" si="101"/>
        <v>406425.72</v>
      </c>
      <c r="J113" s="12">
        <v>390483</v>
      </c>
      <c r="K113" s="12">
        <f t="shared" si="102"/>
        <v>15942.719999999972</v>
      </c>
      <c r="L113" s="12">
        <v>195443</v>
      </c>
      <c r="M113" s="12">
        <f t="shared" si="103"/>
        <v>195040</v>
      </c>
      <c r="N113" s="12">
        <f t="shared" si="104"/>
        <v>210982.71999999997</v>
      </c>
      <c r="O113" s="12">
        <v>195443</v>
      </c>
      <c r="P113" s="12">
        <f t="shared" si="105"/>
        <v>195443</v>
      </c>
      <c r="Q113" s="12">
        <f t="shared" si="106"/>
        <v>0</v>
      </c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</row>
    <row r="114" spans="2:65" s="13" customFormat="1">
      <c r="B114" s="16"/>
      <c r="C114" s="17"/>
      <c r="D114" s="12"/>
      <c r="E114" s="12"/>
      <c r="F114" s="12"/>
      <c r="G114" s="12"/>
      <c r="H114" s="12"/>
      <c r="I114" s="12"/>
      <c r="J114" s="12"/>
      <c r="K114" s="12"/>
      <c r="L114" s="12"/>
      <c r="M114" s="12"/>
      <c r="N114" s="12"/>
      <c r="O114" s="12"/>
      <c r="P114" s="12"/>
      <c r="Q114" s="12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</row>
    <row r="115" spans="2:65" s="13" customFormat="1">
      <c r="B115" s="14">
        <v>3400</v>
      </c>
      <c r="C115" s="15" t="s">
        <v>112</v>
      </c>
      <c r="D115" s="12"/>
      <c r="E115" s="12"/>
      <c r="F115" s="12"/>
      <c r="G115" s="12"/>
      <c r="H115" s="12"/>
      <c r="I115" s="12"/>
      <c r="J115" s="12"/>
      <c r="K115" s="12"/>
      <c r="L115" s="12"/>
      <c r="M115" s="12"/>
      <c r="N115" s="12"/>
      <c r="O115" s="12"/>
      <c r="P115" s="12"/>
      <c r="Q115" s="12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</row>
    <row r="116" spans="2:65" s="1" customFormat="1">
      <c r="B116" s="16">
        <v>341</v>
      </c>
      <c r="C116" s="17" t="s">
        <v>113</v>
      </c>
      <c r="D116" s="12">
        <v>564268.71</v>
      </c>
      <c r="E116" s="12">
        <v>9433.31</v>
      </c>
      <c r="F116" s="12">
        <v>95054.58</v>
      </c>
      <c r="G116" s="12">
        <v>0</v>
      </c>
      <c r="H116" s="12">
        <f t="shared" si="81"/>
        <v>-85621.27</v>
      </c>
      <c r="I116" s="12">
        <f t="shared" ref="I116:I120" si="107">+D116+H116</f>
        <v>478647.43999999994</v>
      </c>
      <c r="J116" s="12">
        <v>247778.38</v>
      </c>
      <c r="K116" s="12">
        <f t="shared" ref="K116:K120" si="108">+I116-J116</f>
        <v>230869.05999999994</v>
      </c>
      <c r="L116" s="12">
        <v>247778.38</v>
      </c>
      <c r="M116" s="12">
        <f t="shared" ref="M116:M120" si="109">+J116-L116</f>
        <v>0</v>
      </c>
      <c r="N116" s="12">
        <f t="shared" ref="N116:N120" si="110">+I116-L116</f>
        <v>230869.05999999994</v>
      </c>
      <c r="O116" s="12">
        <v>247778.38</v>
      </c>
      <c r="P116" s="12">
        <f t="shared" ref="P116:P120" si="111">+O116</f>
        <v>247778.38</v>
      </c>
      <c r="Q116" s="12">
        <v>0</v>
      </c>
    </row>
    <row r="117" spans="2:65" s="1" customFormat="1">
      <c r="B117" s="16">
        <v>343</v>
      </c>
      <c r="C117" s="17" t="s">
        <v>114</v>
      </c>
      <c r="D117" s="12">
        <v>1946329.98</v>
      </c>
      <c r="E117" s="12">
        <v>7125.26</v>
      </c>
      <c r="F117" s="12">
        <v>541235.94999999995</v>
      </c>
      <c r="G117" s="12">
        <v>0</v>
      </c>
      <c r="H117" s="12">
        <f t="shared" si="81"/>
        <v>-534110.68999999994</v>
      </c>
      <c r="I117" s="12">
        <f t="shared" si="107"/>
        <v>1412219.29</v>
      </c>
      <c r="J117" s="12">
        <v>645964.97</v>
      </c>
      <c r="K117" s="12">
        <f t="shared" si="108"/>
        <v>766254.32000000007</v>
      </c>
      <c r="L117" s="12">
        <v>645964.97</v>
      </c>
      <c r="M117" s="12">
        <f t="shared" si="109"/>
        <v>0</v>
      </c>
      <c r="N117" s="12">
        <f t="shared" si="110"/>
        <v>766254.32000000007</v>
      </c>
      <c r="O117" s="12">
        <v>504593.43</v>
      </c>
      <c r="P117" s="12">
        <f t="shared" si="111"/>
        <v>504593.43</v>
      </c>
      <c r="Q117" s="12">
        <f t="shared" ref="Q117:Q120" si="112">+L117-P117</f>
        <v>141371.53999999998</v>
      </c>
    </row>
    <row r="118" spans="2:65" s="13" customFormat="1">
      <c r="B118" s="16">
        <v>344</v>
      </c>
      <c r="C118" s="17" t="s">
        <v>115</v>
      </c>
      <c r="D118" s="12">
        <v>53882.53</v>
      </c>
      <c r="E118" s="12">
        <v>0</v>
      </c>
      <c r="F118" s="12">
        <v>0</v>
      </c>
      <c r="G118" s="12">
        <v>0</v>
      </c>
      <c r="H118" s="12">
        <f t="shared" si="81"/>
        <v>0</v>
      </c>
      <c r="I118" s="12">
        <f t="shared" si="107"/>
        <v>53882.53</v>
      </c>
      <c r="J118" s="12">
        <v>43749.64</v>
      </c>
      <c r="K118" s="12">
        <f t="shared" si="108"/>
        <v>10132.89</v>
      </c>
      <c r="L118" s="12">
        <v>43749.64</v>
      </c>
      <c r="M118" s="12">
        <f t="shared" si="109"/>
        <v>0</v>
      </c>
      <c r="N118" s="12">
        <f t="shared" si="110"/>
        <v>10132.89</v>
      </c>
      <c r="O118" s="12">
        <v>43749.64</v>
      </c>
      <c r="P118" s="12">
        <f t="shared" si="111"/>
        <v>43749.64</v>
      </c>
      <c r="Q118" s="12">
        <f t="shared" si="112"/>
        <v>0</v>
      </c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</row>
    <row r="119" spans="2:65" s="13" customFormat="1">
      <c r="B119" s="16">
        <v>345</v>
      </c>
      <c r="C119" s="17" t="s">
        <v>116</v>
      </c>
      <c r="D119" s="12">
        <v>661988.69999999995</v>
      </c>
      <c r="E119" s="12">
        <v>96312.92</v>
      </c>
      <c r="F119" s="12">
        <v>10785.94</v>
      </c>
      <c r="G119" s="12">
        <v>0</v>
      </c>
      <c r="H119" s="12">
        <f t="shared" si="81"/>
        <v>85526.98</v>
      </c>
      <c r="I119" s="12">
        <f t="shared" si="107"/>
        <v>747515.67999999993</v>
      </c>
      <c r="J119" s="12">
        <v>588197.59</v>
      </c>
      <c r="K119" s="12">
        <f t="shared" si="108"/>
        <v>159318.08999999997</v>
      </c>
      <c r="L119" s="12">
        <v>315433.74</v>
      </c>
      <c r="M119" s="12">
        <f t="shared" si="109"/>
        <v>272763.84999999998</v>
      </c>
      <c r="N119" s="12">
        <f t="shared" si="110"/>
        <v>432081.93999999994</v>
      </c>
      <c r="O119" s="12">
        <v>315433.74</v>
      </c>
      <c r="P119" s="12">
        <f t="shared" si="111"/>
        <v>315433.74</v>
      </c>
      <c r="Q119" s="12">
        <f t="shared" si="112"/>
        <v>0</v>
      </c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</row>
    <row r="120" spans="2:65" s="13" customFormat="1">
      <c r="B120" s="16">
        <v>347</v>
      </c>
      <c r="C120" s="17" t="s">
        <v>117</v>
      </c>
      <c r="D120" s="12">
        <v>204440.72</v>
      </c>
      <c r="E120" s="12">
        <v>0</v>
      </c>
      <c r="F120" s="12">
        <v>0</v>
      </c>
      <c r="G120" s="12">
        <v>0</v>
      </c>
      <c r="H120" s="12">
        <f t="shared" si="81"/>
        <v>0</v>
      </c>
      <c r="I120" s="12">
        <f t="shared" si="107"/>
        <v>204440.72</v>
      </c>
      <c r="J120" s="12">
        <v>37120</v>
      </c>
      <c r="K120" s="12">
        <f t="shared" si="108"/>
        <v>167320.72</v>
      </c>
      <c r="L120" s="12">
        <v>18560</v>
      </c>
      <c r="M120" s="12">
        <f t="shared" si="109"/>
        <v>18560</v>
      </c>
      <c r="N120" s="12">
        <f t="shared" si="110"/>
        <v>185880.72</v>
      </c>
      <c r="O120" s="12">
        <v>18560</v>
      </c>
      <c r="P120" s="12">
        <f t="shared" si="111"/>
        <v>18560</v>
      </c>
      <c r="Q120" s="12">
        <f t="shared" si="112"/>
        <v>0</v>
      </c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</row>
    <row r="121" spans="2:65" s="13" customFormat="1">
      <c r="B121" s="16"/>
      <c r="C121" s="17"/>
      <c r="D121" s="12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</row>
    <row r="122" spans="2:65" s="13" customFormat="1" ht="25.5">
      <c r="B122" s="14">
        <v>3500</v>
      </c>
      <c r="C122" s="15" t="s">
        <v>118</v>
      </c>
      <c r="D122" s="12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</row>
    <row r="123" spans="2:65" s="13" customFormat="1">
      <c r="B123" s="16">
        <v>351</v>
      </c>
      <c r="C123" s="17" t="s">
        <v>119</v>
      </c>
      <c r="D123" s="12">
        <v>3636812.45</v>
      </c>
      <c r="E123" s="12">
        <v>2213455.31</v>
      </c>
      <c r="F123" s="12">
        <v>1717275.3699999999</v>
      </c>
      <c r="G123" s="12">
        <v>0</v>
      </c>
      <c r="H123" s="12">
        <f t="shared" si="81"/>
        <v>496179.94000000018</v>
      </c>
      <c r="I123" s="12">
        <f t="shared" ref="I123:I129" si="113">+D123+H123</f>
        <v>4132992.3900000006</v>
      </c>
      <c r="J123" s="12">
        <v>2673254.73</v>
      </c>
      <c r="K123" s="12">
        <f t="shared" ref="K123:K129" si="114">+I123-J123</f>
        <v>1459737.6600000006</v>
      </c>
      <c r="L123" s="12">
        <v>1263866.4099999999</v>
      </c>
      <c r="M123" s="12">
        <f t="shared" ref="M123:M129" si="115">+J123-L123</f>
        <v>1409388.32</v>
      </c>
      <c r="N123" s="12">
        <f t="shared" ref="N123:N129" si="116">+I123-L123</f>
        <v>2869125.9800000004</v>
      </c>
      <c r="O123" s="12">
        <v>1263866.4099999999</v>
      </c>
      <c r="P123" s="12">
        <f t="shared" ref="P123:P129" si="117">+O123</f>
        <v>1263866.4099999999</v>
      </c>
      <c r="Q123" s="12">
        <f t="shared" ref="Q123:Q129" si="118">+L123-P123</f>
        <v>0</v>
      </c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</row>
    <row r="124" spans="2:65" s="13" customFormat="1" ht="25.5">
      <c r="B124" s="16">
        <v>352</v>
      </c>
      <c r="C124" s="17" t="s">
        <v>120</v>
      </c>
      <c r="D124" s="12">
        <v>3897.37</v>
      </c>
      <c r="E124" s="12">
        <v>5871.92</v>
      </c>
      <c r="F124" s="12">
        <v>3683.81</v>
      </c>
      <c r="G124" s="12">
        <v>0</v>
      </c>
      <c r="H124" s="12">
        <f t="shared" si="81"/>
        <v>2188.11</v>
      </c>
      <c r="I124" s="12">
        <f t="shared" si="113"/>
        <v>6085.48</v>
      </c>
      <c r="J124" s="12">
        <v>5871.92</v>
      </c>
      <c r="K124" s="12">
        <f t="shared" si="114"/>
        <v>213.55999999999949</v>
      </c>
      <c r="L124" s="12">
        <v>5871.92</v>
      </c>
      <c r="M124" s="12">
        <f t="shared" si="115"/>
        <v>0</v>
      </c>
      <c r="N124" s="12">
        <f t="shared" si="116"/>
        <v>213.55999999999949</v>
      </c>
      <c r="O124" s="12">
        <v>5871.92</v>
      </c>
      <c r="P124" s="12">
        <f t="shared" si="117"/>
        <v>5871.92</v>
      </c>
      <c r="Q124" s="12">
        <f t="shared" si="118"/>
        <v>0</v>
      </c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</row>
    <row r="125" spans="2:65" s="13" customFormat="1" ht="25.5">
      <c r="B125" s="16">
        <v>353</v>
      </c>
      <c r="C125" s="17" t="s">
        <v>121</v>
      </c>
      <c r="D125" s="12">
        <v>65257.15</v>
      </c>
      <c r="E125" s="12">
        <v>276849</v>
      </c>
      <c r="F125" s="12">
        <v>29371.87</v>
      </c>
      <c r="G125" s="12">
        <v>0</v>
      </c>
      <c r="H125" s="12">
        <f t="shared" si="81"/>
        <v>247477.13</v>
      </c>
      <c r="I125" s="12">
        <f t="shared" si="113"/>
        <v>312734.28000000003</v>
      </c>
      <c r="J125" s="12">
        <v>296862</v>
      </c>
      <c r="K125" s="12">
        <f t="shared" si="114"/>
        <v>15872.280000000028</v>
      </c>
      <c r="L125" s="12">
        <v>130402</v>
      </c>
      <c r="M125" s="12">
        <f t="shared" si="115"/>
        <v>166460</v>
      </c>
      <c r="N125" s="12">
        <f t="shared" si="116"/>
        <v>182332.28000000003</v>
      </c>
      <c r="O125" s="12">
        <v>130402</v>
      </c>
      <c r="P125" s="12">
        <f t="shared" si="117"/>
        <v>130402</v>
      </c>
      <c r="Q125" s="12">
        <f t="shared" si="118"/>
        <v>0</v>
      </c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</row>
    <row r="126" spans="2:65" s="13" customFormat="1">
      <c r="B126" s="16">
        <v>355</v>
      </c>
      <c r="C126" s="17" t="s">
        <v>122</v>
      </c>
      <c r="D126" s="12">
        <v>708741.35</v>
      </c>
      <c r="E126" s="12">
        <v>15489.69</v>
      </c>
      <c r="F126" s="12">
        <v>75277.31</v>
      </c>
      <c r="G126" s="12">
        <v>0</v>
      </c>
      <c r="H126" s="12">
        <f t="shared" si="81"/>
        <v>-59787.619999999995</v>
      </c>
      <c r="I126" s="12">
        <f t="shared" si="113"/>
        <v>648953.73</v>
      </c>
      <c r="J126" s="12">
        <v>106369.99</v>
      </c>
      <c r="K126" s="12">
        <f t="shared" si="114"/>
        <v>542583.74</v>
      </c>
      <c r="L126" s="12">
        <v>106369.99</v>
      </c>
      <c r="M126" s="12">
        <f t="shared" si="115"/>
        <v>0</v>
      </c>
      <c r="N126" s="12">
        <f t="shared" si="116"/>
        <v>542583.74</v>
      </c>
      <c r="O126" s="12">
        <v>93650.22</v>
      </c>
      <c r="P126" s="12">
        <f t="shared" si="117"/>
        <v>93650.22</v>
      </c>
      <c r="Q126" s="12">
        <f t="shared" si="118"/>
        <v>12719.770000000004</v>
      </c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</row>
    <row r="127" spans="2:65" s="13" customFormat="1" ht="25.5">
      <c r="B127" s="16">
        <v>357</v>
      </c>
      <c r="C127" s="17" t="s">
        <v>123</v>
      </c>
      <c r="D127" s="12">
        <v>12894717.35</v>
      </c>
      <c r="E127" s="12">
        <v>289344.03999999998</v>
      </c>
      <c r="F127" s="12">
        <v>4977553.72</v>
      </c>
      <c r="G127" s="12">
        <v>0</v>
      </c>
      <c r="H127" s="12">
        <f t="shared" si="81"/>
        <v>-4688209.68</v>
      </c>
      <c r="I127" s="12">
        <f t="shared" si="113"/>
        <v>8206507.6699999999</v>
      </c>
      <c r="J127" s="12">
        <v>4550506.74</v>
      </c>
      <c r="K127" s="12">
        <f t="shared" si="114"/>
        <v>3656000.9299999997</v>
      </c>
      <c r="L127" s="12">
        <v>3138507.21</v>
      </c>
      <c r="M127" s="12">
        <f t="shared" si="115"/>
        <v>1411999.5300000003</v>
      </c>
      <c r="N127" s="12">
        <f t="shared" si="116"/>
        <v>5068000.46</v>
      </c>
      <c r="O127" s="12">
        <v>2536086</v>
      </c>
      <c r="P127" s="12">
        <f t="shared" si="117"/>
        <v>2536086</v>
      </c>
      <c r="Q127" s="12">
        <f t="shared" si="118"/>
        <v>602421.21</v>
      </c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</row>
    <row r="128" spans="2:65" s="13" customFormat="1">
      <c r="B128" s="16">
        <v>358</v>
      </c>
      <c r="C128" s="17" t="s">
        <v>124</v>
      </c>
      <c r="D128" s="12">
        <v>0</v>
      </c>
      <c r="E128" s="12">
        <v>408320</v>
      </c>
      <c r="F128" s="12">
        <v>0</v>
      </c>
      <c r="G128" s="12">
        <v>0</v>
      </c>
      <c r="H128" s="12">
        <f t="shared" si="81"/>
        <v>408320</v>
      </c>
      <c r="I128" s="12">
        <f t="shared" si="113"/>
        <v>408320</v>
      </c>
      <c r="J128" s="12">
        <v>408320</v>
      </c>
      <c r="K128" s="12">
        <f t="shared" si="114"/>
        <v>0</v>
      </c>
      <c r="L128" s="12">
        <v>408320</v>
      </c>
      <c r="M128" s="12">
        <f t="shared" si="115"/>
        <v>0</v>
      </c>
      <c r="N128" s="12">
        <f t="shared" si="116"/>
        <v>0</v>
      </c>
      <c r="O128" s="12">
        <v>408320</v>
      </c>
      <c r="P128" s="12">
        <f t="shared" si="117"/>
        <v>408320</v>
      </c>
      <c r="Q128" s="12">
        <f t="shared" si="118"/>
        <v>0</v>
      </c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</row>
    <row r="129" spans="2:65" s="13" customFormat="1">
      <c r="B129" s="16">
        <v>359</v>
      </c>
      <c r="C129" s="17" t="s">
        <v>125</v>
      </c>
      <c r="D129" s="12">
        <v>16632.080000000002</v>
      </c>
      <c r="E129" s="12">
        <v>0</v>
      </c>
      <c r="F129" s="12">
        <v>3453.2</v>
      </c>
      <c r="G129" s="12">
        <v>0</v>
      </c>
      <c r="H129" s="12">
        <f t="shared" si="81"/>
        <v>-3453.2</v>
      </c>
      <c r="I129" s="12">
        <f t="shared" si="113"/>
        <v>13178.880000000001</v>
      </c>
      <c r="J129" s="12">
        <v>0</v>
      </c>
      <c r="K129" s="12">
        <f t="shared" si="114"/>
        <v>13178.880000000001</v>
      </c>
      <c r="L129" s="12">
        <v>0</v>
      </c>
      <c r="M129" s="12">
        <f t="shared" si="115"/>
        <v>0</v>
      </c>
      <c r="N129" s="12">
        <f t="shared" si="116"/>
        <v>13178.880000000001</v>
      </c>
      <c r="O129" s="12">
        <v>0</v>
      </c>
      <c r="P129" s="12">
        <f t="shared" si="117"/>
        <v>0</v>
      </c>
      <c r="Q129" s="12">
        <f t="shared" si="118"/>
        <v>0</v>
      </c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</row>
    <row r="130" spans="2:65" s="13" customFormat="1">
      <c r="B130" s="16"/>
      <c r="C130" s="17"/>
      <c r="D130" s="12"/>
      <c r="E130" s="12"/>
      <c r="F130" s="12"/>
      <c r="G130" s="12"/>
      <c r="H130" s="12"/>
      <c r="I130" s="12"/>
      <c r="J130" s="12"/>
      <c r="K130" s="12"/>
      <c r="L130" s="12"/>
      <c r="M130" s="12"/>
      <c r="N130" s="12"/>
      <c r="O130" s="12"/>
      <c r="P130" s="12"/>
      <c r="Q130" s="12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</row>
    <row r="131" spans="2:65" s="13" customFormat="1">
      <c r="B131" s="14">
        <v>3600</v>
      </c>
      <c r="C131" s="15" t="s">
        <v>126</v>
      </c>
      <c r="D131" s="12"/>
      <c r="E131" s="12"/>
      <c r="F131" s="12"/>
      <c r="G131" s="12"/>
      <c r="H131" s="12"/>
      <c r="I131" s="12"/>
      <c r="J131" s="12"/>
      <c r="K131" s="12"/>
      <c r="L131" s="12"/>
      <c r="M131" s="12"/>
      <c r="N131" s="12"/>
      <c r="O131" s="12"/>
      <c r="P131" s="12"/>
      <c r="Q131" s="12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</row>
    <row r="132" spans="2:65" s="13" customFormat="1" ht="38.25">
      <c r="B132" s="16">
        <v>361</v>
      </c>
      <c r="C132" s="17" t="s">
        <v>127</v>
      </c>
      <c r="D132" s="12">
        <v>2560702.13</v>
      </c>
      <c r="E132" s="12">
        <v>0</v>
      </c>
      <c r="F132" s="12">
        <v>1601.5</v>
      </c>
      <c r="G132" s="12">
        <v>0</v>
      </c>
      <c r="H132" s="12">
        <f t="shared" ref="H132" si="119">+E132-F132+G132</f>
        <v>-1601.5</v>
      </c>
      <c r="I132" s="12">
        <f t="shared" ref="I132" si="120">+D132+H132</f>
        <v>2559100.63</v>
      </c>
      <c r="J132" s="12">
        <v>1761574.48</v>
      </c>
      <c r="K132" s="12">
        <f t="shared" ref="K132" si="121">+I132-J132</f>
        <v>797526.14999999991</v>
      </c>
      <c r="L132" s="12">
        <v>388132.16</v>
      </c>
      <c r="M132" s="12">
        <f t="shared" ref="M132" si="122">+J132-L132</f>
        <v>1373442.32</v>
      </c>
      <c r="N132" s="12">
        <f t="shared" ref="N132" si="123">+I132-L132</f>
        <v>2170968.4699999997</v>
      </c>
      <c r="O132" s="12">
        <v>378852.15</v>
      </c>
      <c r="P132" s="12">
        <f>+O132</f>
        <v>378852.15</v>
      </c>
      <c r="Q132" s="12">
        <f t="shared" ref="Q132" si="124">+L132-P132</f>
        <v>9280.0099999999511</v>
      </c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</row>
    <row r="133" spans="2:65" s="13" customFormat="1">
      <c r="B133" s="16"/>
      <c r="C133" s="17"/>
      <c r="D133" s="12"/>
      <c r="E133" s="12"/>
      <c r="F133" s="12"/>
      <c r="G133" s="12"/>
      <c r="H133" s="12"/>
      <c r="I133" s="12"/>
      <c r="J133" s="12"/>
      <c r="K133" s="12"/>
      <c r="L133" s="12"/>
      <c r="M133" s="12"/>
      <c r="N133" s="12"/>
      <c r="O133" s="12"/>
      <c r="P133" s="12"/>
      <c r="Q133" s="12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</row>
    <row r="134" spans="2:65" s="13" customFormat="1">
      <c r="B134" s="23">
        <v>3700</v>
      </c>
      <c r="C134" s="24" t="s">
        <v>128</v>
      </c>
      <c r="D134" s="25"/>
      <c r="E134" s="25"/>
      <c r="F134" s="25"/>
      <c r="G134" s="25"/>
      <c r="H134" s="25"/>
      <c r="I134" s="25"/>
      <c r="J134" s="25"/>
      <c r="K134" s="25"/>
      <c r="L134" s="25"/>
      <c r="M134" s="25"/>
      <c r="N134" s="25"/>
      <c r="O134" s="25"/>
      <c r="P134" s="25"/>
      <c r="Q134" s="25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</row>
    <row r="135" spans="2:65" s="13" customFormat="1">
      <c r="B135" s="16">
        <v>371</v>
      </c>
      <c r="C135" s="17" t="s">
        <v>129</v>
      </c>
      <c r="D135" s="12">
        <v>24532.17</v>
      </c>
      <c r="E135" s="12">
        <v>0</v>
      </c>
      <c r="F135" s="12">
        <v>20</v>
      </c>
      <c r="G135" s="12">
        <v>0</v>
      </c>
      <c r="H135" s="12">
        <f t="shared" ref="H135:H139" si="125">+E135-F135+G135</f>
        <v>-20</v>
      </c>
      <c r="I135" s="12">
        <f t="shared" ref="I135:I139" si="126">+D135+H135</f>
        <v>24512.17</v>
      </c>
      <c r="J135" s="12">
        <v>12554.99</v>
      </c>
      <c r="K135" s="12">
        <f t="shared" ref="K135:K139" si="127">+I135-J135</f>
        <v>11957.179999999998</v>
      </c>
      <c r="L135" s="12">
        <v>12554.99</v>
      </c>
      <c r="M135" s="12">
        <f t="shared" ref="M135:M139" si="128">+J135-L135</f>
        <v>0</v>
      </c>
      <c r="N135" s="12">
        <f t="shared" ref="N135:N139" si="129">+I135-L135</f>
        <v>11957.179999999998</v>
      </c>
      <c r="O135" s="12">
        <v>12554.99</v>
      </c>
      <c r="P135" s="12">
        <f>+O135</f>
        <v>12554.99</v>
      </c>
      <c r="Q135" s="12">
        <f t="shared" ref="Q135:Q139" si="130">+L135-P135</f>
        <v>0</v>
      </c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</row>
    <row r="136" spans="2:65" s="13" customFormat="1">
      <c r="B136" s="16">
        <v>372</v>
      </c>
      <c r="C136" s="17" t="s">
        <v>130</v>
      </c>
      <c r="D136" s="12">
        <v>762447.76</v>
      </c>
      <c r="E136" s="12">
        <v>6357.73</v>
      </c>
      <c r="F136" s="12">
        <v>20578.25</v>
      </c>
      <c r="G136" s="12">
        <v>0</v>
      </c>
      <c r="H136" s="12">
        <f t="shared" si="125"/>
        <v>-14220.52</v>
      </c>
      <c r="I136" s="12">
        <f t="shared" si="126"/>
        <v>748227.24</v>
      </c>
      <c r="J136" s="12">
        <v>264820</v>
      </c>
      <c r="K136" s="12">
        <f t="shared" si="127"/>
        <v>483407.24</v>
      </c>
      <c r="L136" s="12">
        <v>264820</v>
      </c>
      <c r="M136" s="12">
        <f t="shared" si="128"/>
        <v>0</v>
      </c>
      <c r="N136" s="12">
        <f t="shared" si="129"/>
        <v>483407.24</v>
      </c>
      <c r="O136" s="12">
        <v>264820</v>
      </c>
      <c r="P136" s="12">
        <f>+O136</f>
        <v>264820</v>
      </c>
      <c r="Q136" s="12">
        <f t="shared" si="130"/>
        <v>0</v>
      </c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</row>
    <row r="137" spans="2:65" s="13" customFormat="1">
      <c r="B137" s="16">
        <v>375</v>
      </c>
      <c r="C137" s="17" t="s">
        <v>131</v>
      </c>
      <c r="D137" s="12">
        <v>66494.039999999994</v>
      </c>
      <c r="E137" s="12">
        <v>19126.11</v>
      </c>
      <c r="F137" s="12">
        <v>12363.98</v>
      </c>
      <c r="G137" s="12">
        <v>0</v>
      </c>
      <c r="H137" s="12">
        <f t="shared" si="125"/>
        <v>6762.130000000001</v>
      </c>
      <c r="I137" s="12">
        <f t="shared" si="126"/>
        <v>73256.17</v>
      </c>
      <c r="J137" s="12">
        <v>43938.81</v>
      </c>
      <c r="K137" s="12">
        <f t="shared" si="127"/>
        <v>29317.360000000001</v>
      </c>
      <c r="L137" s="12">
        <v>43938.81</v>
      </c>
      <c r="M137" s="12">
        <f t="shared" si="128"/>
        <v>0</v>
      </c>
      <c r="N137" s="12">
        <f t="shared" si="129"/>
        <v>29317.360000000001</v>
      </c>
      <c r="O137" s="12">
        <v>43938.81</v>
      </c>
      <c r="P137" s="12">
        <f>+O137</f>
        <v>43938.81</v>
      </c>
      <c r="Q137" s="12">
        <f t="shared" si="130"/>
        <v>0</v>
      </c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  <c r="BL137" s="1"/>
      <c r="BM137" s="1"/>
    </row>
    <row r="138" spans="2:65" s="13" customFormat="1">
      <c r="B138" s="16">
        <v>376</v>
      </c>
      <c r="C138" s="17" t="s">
        <v>132</v>
      </c>
      <c r="D138" s="12">
        <v>11937.79</v>
      </c>
      <c r="E138" s="12">
        <v>0</v>
      </c>
      <c r="F138" s="12">
        <v>3871.18</v>
      </c>
      <c r="G138" s="12">
        <v>0</v>
      </c>
      <c r="H138" s="12">
        <f t="shared" si="125"/>
        <v>-3871.18</v>
      </c>
      <c r="I138" s="12">
        <f t="shared" si="126"/>
        <v>8066.6100000000006</v>
      </c>
      <c r="J138" s="12">
        <v>0</v>
      </c>
      <c r="K138" s="12">
        <f t="shared" si="127"/>
        <v>8066.6100000000006</v>
      </c>
      <c r="L138" s="12">
        <v>0</v>
      </c>
      <c r="M138" s="12">
        <f t="shared" si="128"/>
        <v>0</v>
      </c>
      <c r="N138" s="12">
        <f t="shared" si="129"/>
        <v>8066.6100000000006</v>
      </c>
      <c r="O138" s="12">
        <v>0</v>
      </c>
      <c r="P138" s="12">
        <f>+O138</f>
        <v>0</v>
      </c>
      <c r="Q138" s="12">
        <f t="shared" si="130"/>
        <v>0</v>
      </c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</row>
    <row r="139" spans="2:65" s="13" customFormat="1">
      <c r="B139" s="16">
        <v>379</v>
      </c>
      <c r="C139" s="17" t="s">
        <v>133</v>
      </c>
      <c r="D139" s="12">
        <v>4258.01</v>
      </c>
      <c r="E139" s="12">
        <v>70</v>
      </c>
      <c r="F139" s="12">
        <v>526.95000000000005</v>
      </c>
      <c r="G139" s="12">
        <v>0</v>
      </c>
      <c r="H139" s="12">
        <f t="shared" si="125"/>
        <v>-456.95000000000005</v>
      </c>
      <c r="I139" s="12">
        <f t="shared" si="126"/>
        <v>3801.0600000000004</v>
      </c>
      <c r="J139" s="12">
        <v>70</v>
      </c>
      <c r="K139" s="12">
        <f t="shared" si="127"/>
        <v>3731.0600000000004</v>
      </c>
      <c r="L139" s="12">
        <v>70</v>
      </c>
      <c r="M139" s="12">
        <f t="shared" si="128"/>
        <v>0</v>
      </c>
      <c r="N139" s="12">
        <f t="shared" si="129"/>
        <v>3731.0600000000004</v>
      </c>
      <c r="O139" s="12">
        <v>70</v>
      </c>
      <c r="P139" s="12">
        <f>+O139</f>
        <v>70</v>
      </c>
      <c r="Q139" s="12">
        <f t="shared" si="130"/>
        <v>0</v>
      </c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</row>
    <row r="140" spans="2:65" s="13" customFormat="1">
      <c r="B140" s="16"/>
      <c r="C140" s="17"/>
      <c r="D140" s="12"/>
      <c r="E140" s="12"/>
      <c r="F140" s="12"/>
      <c r="G140" s="12"/>
      <c r="H140" s="12"/>
      <c r="I140" s="12"/>
      <c r="J140" s="12"/>
      <c r="K140" s="12"/>
      <c r="L140" s="12"/>
      <c r="M140" s="12"/>
      <c r="N140" s="12"/>
      <c r="O140" s="12"/>
      <c r="P140" s="12"/>
      <c r="Q140" s="12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</row>
    <row r="141" spans="2:65" s="13" customFormat="1">
      <c r="B141" s="14">
        <v>3800</v>
      </c>
      <c r="C141" s="15" t="s">
        <v>134</v>
      </c>
      <c r="D141" s="12"/>
      <c r="E141" s="12"/>
      <c r="F141" s="12"/>
      <c r="G141" s="12"/>
      <c r="H141" s="12"/>
      <c r="I141" s="12"/>
      <c r="J141" s="12"/>
      <c r="K141" s="12"/>
      <c r="L141" s="12"/>
      <c r="M141" s="12"/>
      <c r="N141" s="12"/>
      <c r="O141" s="12"/>
      <c r="P141" s="12"/>
      <c r="Q141" s="12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</row>
    <row r="142" spans="2:65" s="13" customFormat="1">
      <c r="B142" s="16">
        <v>382</v>
      </c>
      <c r="C142" s="17" t="s">
        <v>135</v>
      </c>
      <c r="D142" s="12">
        <v>516913.15</v>
      </c>
      <c r="E142" s="12">
        <v>46213.279999999999</v>
      </c>
      <c r="F142" s="12">
        <v>1315</v>
      </c>
      <c r="G142" s="12">
        <v>0</v>
      </c>
      <c r="H142" s="12">
        <f>+E142-F142+G142</f>
        <v>44898.28</v>
      </c>
      <c r="I142" s="12">
        <f t="shared" ref="I142:I143" si="131">+D142+H142</f>
        <v>561811.43000000005</v>
      </c>
      <c r="J142" s="12">
        <v>161710.06</v>
      </c>
      <c r="K142" s="12">
        <f t="shared" ref="K142:K143" si="132">+I142-J142</f>
        <v>400101.37000000005</v>
      </c>
      <c r="L142" s="12">
        <v>128742.86</v>
      </c>
      <c r="M142" s="12">
        <f t="shared" ref="M142:M143" si="133">+J142-L142</f>
        <v>32967.199999999997</v>
      </c>
      <c r="N142" s="12">
        <f t="shared" ref="N142:N143" si="134">+I142-L142</f>
        <v>433068.57000000007</v>
      </c>
      <c r="O142" s="12">
        <v>128742.86</v>
      </c>
      <c r="P142" s="12">
        <f>+O142</f>
        <v>128742.86</v>
      </c>
      <c r="Q142" s="12">
        <f t="shared" ref="Q142:Q143" si="135">+L142-P142</f>
        <v>0</v>
      </c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  <c r="BL142" s="1"/>
      <c r="BM142" s="1"/>
    </row>
    <row r="143" spans="2:65" s="13" customFormat="1">
      <c r="B143" s="16">
        <v>383</v>
      </c>
      <c r="C143" s="17" t="s">
        <v>136</v>
      </c>
      <c r="D143" s="12">
        <v>2996</v>
      </c>
      <c r="E143" s="12">
        <v>0</v>
      </c>
      <c r="F143" s="12">
        <v>0</v>
      </c>
      <c r="G143" s="12">
        <v>0</v>
      </c>
      <c r="H143" s="12">
        <f>+E143-F143+G143</f>
        <v>0</v>
      </c>
      <c r="I143" s="12">
        <f t="shared" si="131"/>
        <v>2996</v>
      </c>
      <c r="J143" s="12">
        <v>0</v>
      </c>
      <c r="K143" s="12">
        <f t="shared" si="132"/>
        <v>2996</v>
      </c>
      <c r="L143" s="12">
        <v>0</v>
      </c>
      <c r="M143" s="12">
        <f t="shared" si="133"/>
        <v>0</v>
      </c>
      <c r="N143" s="12">
        <f t="shared" si="134"/>
        <v>2996</v>
      </c>
      <c r="O143" s="12">
        <v>0</v>
      </c>
      <c r="P143" s="12">
        <f>+O143</f>
        <v>0</v>
      </c>
      <c r="Q143" s="12">
        <f t="shared" si="135"/>
        <v>0</v>
      </c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1"/>
    </row>
    <row r="144" spans="2:65" s="13" customFormat="1">
      <c r="B144" s="16"/>
      <c r="C144" s="17"/>
      <c r="D144" s="12"/>
      <c r="E144" s="12"/>
      <c r="F144" s="12"/>
      <c r="G144" s="12"/>
      <c r="H144" s="12"/>
      <c r="I144" s="12"/>
      <c r="J144" s="12"/>
      <c r="K144" s="12"/>
      <c r="L144" s="12"/>
      <c r="M144" s="12"/>
      <c r="N144" s="12"/>
      <c r="O144" s="12"/>
      <c r="P144" s="12"/>
      <c r="Q144" s="12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</row>
    <row r="145" spans="1:65" s="13" customFormat="1">
      <c r="B145" s="14">
        <v>3900</v>
      </c>
      <c r="C145" s="15" t="s">
        <v>137</v>
      </c>
      <c r="D145" s="12"/>
      <c r="E145" s="12"/>
      <c r="F145" s="12"/>
      <c r="G145" s="12"/>
      <c r="H145" s="12"/>
      <c r="I145" s="12"/>
      <c r="J145" s="12"/>
      <c r="K145" s="12"/>
      <c r="L145" s="12"/>
      <c r="M145" s="12"/>
      <c r="N145" s="12"/>
      <c r="O145" s="12"/>
      <c r="P145" s="12"/>
      <c r="Q145" s="12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1"/>
      <c r="BL145" s="1"/>
      <c r="BM145" s="1"/>
    </row>
    <row r="146" spans="1:65" s="13" customFormat="1">
      <c r="B146" s="16">
        <v>391</v>
      </c>
      <c r="C146" s="17" t="s">
        <v>138</v>
      </c>
      <c r="D146" s="12">
        <v>930.9</v>
      </c>
      <c r="E146" s="12">
        <v>0</v>
      </c>
      <c r="F146" s="12">
        <v>363.85</v>
      </c>
      <c r="G146" s="12">
        <v>0</v>
      </c>
      <c r="H146" s="12">
        <f t="shared" ref="H146:H152" si="136">+E146-F146+G146</f>
        <v>-363.85</v>
      </c>
      <c r="I146" s="12">
        <f t="shared" ref="I146:I152" si="137">+D146+H146</f>
        <v>567.04999999999995</v>
      </c>
      <c r="J146" s="12">
        <v>0</v>
      </c>
      <c r="K146" s="12">
        <f t="shared" ref="K146:K152" si="138">+I146-J146</f>
        <v>567.04999999999995</v>
      </c>
      <c r="L146" s="12">
        <v>0</v>
      </c>
      <c r="M146" s="12">
        <f t="shared" ref="M146:M152" si="139">+J146-L146</f>
        <v>0</v>
      </c>
      <c r="N146" s="12">
        <f t="shared" ref="N146:N152" si="140">+I146-L146</f>
        <v>567.04999999999995</v>
      </c>
      <c r="O146" s="12">
        <v>0</v>
      </c>
      <c r="P146" s="12">
        <f t="shared" ref="P146:P152" si="141">+O146</f>
        <v>0</v>
      </c>
      <c r="Q146" s="12">
        <f t="shared" ref="Q146:Q152" si="142">+L146-P146</f>
        <v>0</v>
      </c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  <c r="BL146" s="1"/>
      <c r="BM146" s="1"/>
    </row>
    <row r="147" spans="1:65" s="13" customFormat="1">
      <c r="B147" s="16">
        <v>392</v>
      </c>
      <c r="C147" s="17" t="s">
        <v>139</v>
      </c>
      <c r="D147" s="12">
        <v>16782326.539999999</v>
      </c>
      <c r="E147" s="12">
        <v>49817.14</v>
      </c>
      <c r="F147" s="12">
        <v>3097826.39</v>
      </c>
      <c r="G147" s="12">
        <v>0</v>
      </c>
      <c r="H147" s="12">
        <f t="shared" si="136"/>
        <v>-3048009.25</v>
      </c>
      <c r="I147" s="12">
        <f t="shared" si="137"/>
        <v>13734317.289999999</v>
      </c>
      <c r="J147" s="12">
        <v>228168.53</v>
      </c>
      <c r="K147" s="12">
        <f t="shared" si="138"/>
        <v>13506148.76</v>
      </c>
      <c r="L147" s="12">
        <v>186714.03</v>
      </c>
      <c r="M147" s="12">
        <f t="shared" si="139"/>
        <v>41454.5</v>
      </c>
      <c r="N147" s="12">
        <f t="shared" si="140"/>
        <v>13547603.26</v>
      </c>
      <c r="O147" s="12">
        <v>186714.03</v>
      </c>
      <c r="P147" s="12">
        <f t="shared" si="141"/>
        <v>186714.03</v>
      </c>
      <c r="Q147" s="12">
        <f t="shared" si="142"/>
        <v>0</v>
      </c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  <c r="BJ147" s="1"/>
      <c r="BK147" s="1"/>
      <c r="BL147" s="1"/>
      <c r="BM147" s="1"/>
    </row>
    <row r="148" spans="1:65" s="13" customFormat="1">
      <c r="B148" s="16">
        <v>394</v>
      </c>
      <c r="C148" s="17" t="s">
        <v>140</v>
      </c>
      <c r="D148" s="12">
        <v>0</v>
      </c>
      <c r="E148" s="12">
        <v>0</v>
      </c>
      <c r="F148" s="12">
        <v>0</v>
      </c>
      <c r="G148" s="12">
        <v>0</v>
      </c>
      <c r="H148" s="12">
        <f t="shared" si="136"/>
        <v>0</v>
      </c>
      <c r="I148" s="12">
        <f t="shared" si="137"/>
        <v>0</v>
      </c>
      <c r="J148" s="12">
        <v>0</v>
      </c>
      <c r="K148" s="12">
        <f t="shared" si="138"/>
        <v>0</v>
      </c>
      <c r="L148" s="12">
        <v>0</v>
      </c>
      <c r="M148" s="12">
        <f t="shared" si="139"/>
        <v>0</v>
      </c>
      <c r="N148" s="12">
        <f t="shared" si="140"/>
        <v>0</v>
      </c>
      <c r="O148" s="12">
        <v>0</v>
      </c>
      <c r="P148" s="12">
        <f t="shared" si="141"/>
        <v>0</v>
      </c>
      <c r="Q148" s="12">
        <f t="shared" si="142"/>
        <v>0</v>
      </c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  <c r="BG148" s="1"/>
      <c r="BH148" s="1"/>
      <c r="BI148" s="1"/>
      <c r="BJ148" s="1"/>
      <c r="BK148" s="1"/>
      <c r="BL148" s="1"/>
      <c r="BM148" s="1"/>
    </row>
    <row r="149" spans="1:65" s="13" customFormat="1">
      <c r="B149" s="16">
        <v>395</v>
      </c>
      <c r="C149" s="17" t="s">
        <v>141</v>
      </c>
      <c r="D149" s="12">
        <v>149291.13999999998</v>
      </c>
      <c r="E149" s="12">
        <v>178571.39</v>
      </c>
      <c r="F149" s="12">
        <v>39299.5</v>
      </c>
      <c r="G149" s="12">
        <v>0</v>
      </c>
      <c r="H149" s="12">
        <f t="shared" si="136"/>
        <v>139271.89000000001</v>
      </c>
      <c r="I149" s="12">
        <f t="shared" si="137"/>
        <v>288563.03000000003</v>
      </c>
      <c r="J149" s="12">
        <v>180467.58000000002</v>
      </c>
      <c r="K149" s="12">
        <f t="shared" si="138"/>
        <v>108095.45000000001</v>
      </c>
      <c r="L149" s="12">
        <v>180467.58000000002</v>
      </c>
      <c r="M149" s="12">
        <f t="shared" si="139"/>
        <v>0</v>
      </c>
      <c r="N149" s="12">
        <f t="shared" si="140"/>
        <v>108095.45000000001</v>
      </c>
      <c r="O149" s="12">
        <v>180467.58000000002</v>
      </c>
      <c r="P149" s="12">
        <f t="shared" si="141"/>
        <v>180467.58000000002</v>
      </c>
      <c r="Q149" s="12">
        <f t="shared" si="142"/>
        <v>0</v>
      </c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  <c r="BG149" s="1"/>
      <c r="BH149" s="1"/>
      <c r="BI149" s="1"/>
      <c r="BJ149" s="1"/>
      <c r="BK149" s="1"/>
      <c r="BL149" s="1"/>
      <c r="BM149" s="1"/>
    </row>
    <row r="150" spans="1:65" s="13" customFormat="1">
      <c r="B150" s="16">
        <v>396</v>
      </c>
      <c r="C150" s="17" t="s">
        <v>142</v>
      </c>
      <c r="D150" s="12">
        <v>2846195.78</v>
      </c>
      <c r="E150" s="12">
        <v>18255.490000000002</v>
      </c>
      <c r="F150" s="12">
        <v>2801290.36</v>
      </c>
      <c r="G150" s="12">
        <v>0</v>
      </c>
      <c r="H150" s="12">
        <f t="shared" si="136"/>
        <v>-2783034.8699999996</v>
      </c>
      <c r="I150" s="12">
        <f t="shared" si="137"/>
        <v>63160.910000000149</v>
      </c>
      <c r="J150" s="12">
        <v>18255.490000000002</v>
      </c>
      <c r="K150" s="12">
        <f t="shared" si="138"/>
        <v>44905.420000000144</v>
      </c>
      <c r="L150" s="12">
        <v>1893.5</v>
      </c>
      <c r="M150" s="12">
        <f t="shared" si="139"/>
        <v>16361.990000000002</v>
      </c>
      <c r="N150" s="12">
        <f t="shared" si="140"/>
        <v>61267.410000000149</v>
      </c>
      <c r="O150" s="12">
        <v>1893.5</v>
      </c>
      <c r="P150" s="12">
        <f t="shared" si="141"/>
        <v>1893.5</v>
      </c>
      <c r="Q150" s="12">
        <f t="shared" si="142"/>
        <v>0</v>
      </c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  <c r="BJ150" s="1"/>
      <c r="BK150" s="1"/>
      <c r="BL150" s="1"/>
      <c r="BM150" s="1"/>
    </row>
    <row r="151" spans="1:65" s="13" customFormat="1" ht="25.5">
      <c r="B151" s="16">
        <v>398</v>
      </c>
      <c r="C151" s="17" t="s">
        <v>143</v>
      </c>
      <c r="D151" s="12">
        <v>1795150.09</v>
      </c>
      <c r="E151" s="12">
        <v>2132.7399999999998</v>
      </c>
      <c r="F151" s="12">
        <v>23334.71</v>
      </c>
      <c r="G151" s="12">
        <v>0</v>
      </c>
      <c r="H151" s="12">
        <f t="shared" si="136"/>
        <v>-21201.97</v>
      </c>
      <c r="I151" s="12">
        <f t="shared" si="137"/>
        <v>1773948.12</v>
      </c>
      <c r="J151" s="12">
        <v>1272324</v>
      </c>
      <c r="K151" s="12">
        <f t="shared" si="138"/>
        <v>501624.12000000011</v>
      </c>
      <c r="L151" s="12">
        <v>1272324</v>
      </c>
      <c r="M151" s="12">
        <f t="shared" si="139"/>
        <v>0</v>
      </c>
      <c r="N151" s="12">
        <f t="shared" si="140"/>
        <v>501624.12000000011</v>
      </c>
      <c r="O151" s="12">
        <v>1036002</v>
      </c>
      <c r="P151" s="12">
        <f t="shared" si="141"/>
        <v>1036002</v>
      </c>
      <c r="Q151" s="12">
        <f t="shared" si="142"/>
        <v>236322</v>
      </c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  <c r="BI151" s="1"/>
      <c r="BJ151" s="1"/>
      <c r="BK151" s="1"/>
      <c r="BL151" s="1"/>
      <c r="BM151" s="1"/>
    </row>
    <row r="152" spans="1:65" s="13" customFormat="1">
      <c r="B152" s="16">
        <v>399</v>
      </c>
      <c r="C152" s="17" t="s">
        <v>144</v>
      </c>
      <c r="D152" s="12">
        <v>183758.38</v>
      </c>
      <c r="E152" s="12">
        <v>34542.44</v>
      </c>
      <c r="F152" s="12">
        <v>27561.56</v>
      </c>
      <c r="G152" s="12">
        <v>0</v>
      </c>
      <c r="H152" s="12">
        <f t="shared" si="136"/>
        <v>6980.880000000001</v>
      </c>
      <c r="I152" s="12">
        <f t="shared" si="137"/>
        <v>190739.26</v>
      </c>
      <c r="J152" s="12">
        <v>58407.91</v>
      </c>
      <c r="K152" s="12">
        <f t="shared" si="138"/>
        <v>132331.35</v>
      </c>
      <c r="L152" s="12">
        <v>58407.91</v>
      </c>
      <c r="M152" s="12">
        <f t="shared" si="139"/>
        <v>0</v>
      </c>
      <c r="N152" s="12">
        <f t="shared" si="140"/>
        <v>132331.35</v>
      </c>
      <c r="O152" s="12">
        <v>58407.91</v>
      </c>
      <c r="P152" s="12">
        <f t="shared" si="141"/>
        <v>58407.91</v>
      </c>
      <c r="Q152" s="12">
        <f t="shared" si="142"/>
        <v>0</v>
      </c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  <c r="BJ152" s="1"/>
      <c r="BK152" s="1"/>
      <c r="BL152" s="1"/>
      <c r="BM152" s="1"/>
    </row>
    <row r="153" spans="1:65" s="34" customFormat="1">
      <c r="B153" s="37"/>
      <c r="C153" s="38" t="s">
        <v>145</v>
      </c>
      <c r="D153" s="39">
        <f>SUM(D90:D152)</f>
        <v>94798909.010000035</v>
      </c>
      <c r="E153" s="39">
        <f>SUM(E90:E152)</f>
        <v>17823483.850000001</v>
      </c>
      <c r="F153" s="39">
        <f t="shared" ref="F153:Q153" si="143">SUM(F90:F152)</f>
        <v>17823483.84</v>
      </c>
      <c r="G153" s="39">
        <f t="shared" si="143"/>
        <v>0</v>
      </c>
      <c r="H153" s="39">
        <f t="shared" si="143"/>
        <v>1.0000002421293175E-2</v>
      </c>
      <c r="I153" s="39">
        <f t="shared" si="143"/>
        <v>94798909.019999966</v>
      </c>
      <c r="J153" s="39">
        <f t="shared" si="143"/>
        <v>56609137.010000005</v>
      </c>
      <c r="K153" s="39">
        <f t="shared" si="143"/>
        <v>38189772.010000005</v>
      </c>
      <c r="L153" s="39">
        <f t="shared" si="143"/>
        <v>40197481.239999995</v>
      </c>
      <c r="M153" s="39">
        <f t="shared" si="143"/>
        <v>16411655.769999998</v>
      </c>
      <c r="N153" s="39">
        <f t="shared" si="143"/>
        <v>54601427.780000001</v>
      </c>
      <c r="O153" s="39">
        <f t="shared" si="143"/>
        <v>38768443.649999991</v>
      </c>
      <c r="P153" s="39">
        <f t="shared" si="143"/>
        <v>38768443.649999991</v>
      </c>
      <c r="Q153" s="39">
        <f t="shared" si="143"/>
        <v>1429037.59</v>
      </c>
      <c r="R153" s="33"/>
      <c r="S153" s="33"/>
      <c r="T153" s="33"/>
      <c r="U153" s="33"/>
      <c r="V153" s="33"/>
      <c r="W153" s="33"/>
      <c r="X153" s="33"/>
      <c r="Y153" s="33"/>
      <c r="Z153" s="33"/>
      <c r="AA153" s="33"/>
      <c r="AB153" s="33"/>
      <c r="AC153" s="33"/>
      <c r="AD153" s="33"/>
      <c r="AE153" s="33"/>
      <c r="AF153" s="33"/>
      <c r="AG153" s="33"/>
      <c r="AH153" s="33"/>
      <c r="AI153" s="33"/>
      <c r="AJ153" s="33"/>
      <c r="AK153" s="33"/>
      <c r="AL153" s="33"/>
      <c r="AM153" s="33"/>
      <c r="AN153" s="33"/>
      <c r="AO153" s="33"/>
      <c r="AP153" s="33"/>
      <c r="AQ153" s="33"/>
      <c r="AR153" s="33"/>
      <c r="AS153" s="33"/>
      <c r="AT153" s="33"/>
      <c r="AU153" s="33"/>
      <c r="AV153" s="33"/>
      <c r="AW153" s="33"/>
      <c r="AX153" s="33"/>
      <c r="AY153" s="33"/>
      <c r="AZ153" s="33"/>
      <c r="BA153" s="33"/>
      <c r="BB153" s="33"/>
      <c r="BC153" s="33"/>
      <c r="BD153" s="33"/>
      <c r="BE153" s="33"/>
      <c r="BF153" s="33"/>
      <c r="BG153" s="33"/>
      <c r="BH153" s="33"/>
      <c r="BI153" s="33"/>
      <c r="BJ153" s="33"/>
      <c r="BK153" s="33"/>
      <c r="BL153" s="33"/>
      <c r="BM153" s="33"/>
    </row>
    <row r="154" spans="1:65" s="13" customFormat="1">
      <c r="A154" s="1"/>
      <c r="B154" s="40"/>
      <c r="C154" s="17"/>
      <c r="D154" s="12"/>
      <c r="E154" s="12"/>
      <c r="F154" s="12"/>
      <c r="G154" s="12"/>
      <c r="H154" s="12"/>
      <c r="I154" s="12"/>
      <c r="J154" s="12"/>
      <c r="K154" s="12"/>
      <c r="L154" s="12"/>
      <c r="M154" s="12"/>
      <c r="N154" s="12"/>
      <c r="O154" s="12"/>
      <c r="P154" s="12"/>
      <c r="Q154" s="12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  <c r="BF154" s="1"/>
      <c r="BG154" s="1"/>
      <c r="BH154" s="1"/>
      <c r="BI154" s="1"/>
      <c r="BJ154" s="1"/>
      <c r="BK154" s="1"/>
      <c r="BL154" s="1"/>
      <c r="BM154" s="1"/>
    </row>
    <row r="155" spans="1:65" s="13" customFormat="1">
      <c r="A155" s="1"/>
      <c r="B155" s="14">
        <v>5000</v>
      </c>
      <c r="C155" s="15" t="s">
        <v>146</v>
      </c>
      <c r="D155" s="12"/>
      <c r="E155" s="12"/>
      <c r="F155" s="12"/>
      <c r="G155" s="12"/>
      <c r="H155" s="12"/>
      <c r="I155" s="12"/>
      <c r="J155" s="12"/>
      <c r="K155" s="12"/>
      <c r="L155" s="12"/>
      <c r="M155" s="12"/>
      <c r="N155" s="12"/>
      <c r="O155" s="12"/>
      <c r="P155" s="12"/>
      <c r="Q155" s="12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  <c r="BG155" s="1"/>
      <c r="BH155" s="1"/>
      <c r="BI155" s="1"/>
      <c r="BJ155" s="1"/>
      <c r="BK155" s="1"/>
      <c r="BL155" s="1"/>
      <c r="BM155" s="1"/>
    </row>
    <row r="156" spans="1:65" s="13" customFormat="1">
      <c r="B156" s="14">
        <v>5100</v>
      </c>
      <c r="C156" s="15" t="s">
        <v>147</v>
      </c>
      <c r="D156" s="12"/>
      <c r="E156" s="12"/>
      <c r="F156" s="12"/>
      <c r="G156" s="12"/>
      <c r="H156" s="12"/>
      <c r="I156" s="12"/>
      <c r="J156" s="12"/>
      <c r="K156" s="12"/>
      <c r="L156" s="12"/>
      <c r="M156" s="12"/>
      <c r="N156" s="12"/>
      <c r="O156" s="12"/>
      <c r="P156" s="12"/>
      <c r="Q156" s="12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  <c r="BG156" s="1"/>
      <c r="BH156" s="1"/>
      <c r="BI156" s="1"/>
      <c r="BJ156" s="1"/>
      <c r="BK156" s="1"/>
      <c r="BL156" s="1"/>
      <c r="BM156" s="1"/>
    </row>
    <row r="157" spans="1:65" s="13" customFormat="1">
      <c r="B157" s="16">
        <v>511</v>
      </c>
      <c r="C157" s="17" t="s">
        <v>148</v>
      </c>
      <c r="D157" s="12">
        <v>77900</v>
      </c>
      <c r="E157" s="12">
        <v>48291.78</v>
      </c>
      <c r="F157" s="12">
        <v>6380</v>
      </c>
      <c r="G157" s="12">
        <v>0</v>
      </c>
      <c r="H157" s="12">
        <f t="shared" ref="H157:H159" si="144">+E157-F157+G157</f>
        <v>41911.78</v>
      </c>
      <c r="I157" s="12">
        <f t="shared" ref="I157:I159" si="145">+D157+H157</f>
        <v>119811.78</v>
      </c>
      <c r="J157" s="12">
        <v>52691.78</v>
      </c>
      <c r="K157" s="12">
        <f t="shared" ref="K157:K159" si="146">+I157-J157</f>
        <v>67120</v>
      </c>
      <c r="L157" s="12">
        <v>46311.78</v>
      </c>
      <c r="M157" s="12">
        <f t="shared" ref="M157:M159" si="147">+J157-L157</f>
        <v>6380</v>
      </c>
      <c r="N157" s="12">
        <f t="shared" ref="N157:N159" si="148">+I157-L157</f>
        <v>73500</v>
      </c>
      <c r="O157" s="12">
        <v>46311.78</v>
      </c>
      <c r="P157" s="12">
        <f>+O157</f>
        <v>46311.78</v>
      </c>
      <c r="Q157" s="12">
        <f t="shared" ref="Q157:Q159" si="149">+L157-P157</f>
        <v>0</v>
      </c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  <c r="BH157" s="1"/>
      <c r="BI157" s="1"/>
      <c r="BJ157" s="1"/>
      <c r="BK157" s="1"/>
      <c r="BL157" s="1"/>
      <c r="BM157" s="1"/>
    </row>
    <row r="158" spans="1:65" s="13" customFormat="1">
      <c r="B158" s="16">
        <v>515</v>
      </c>
      <c r="C158" s="17" t="s">
        <v>149</v>
      </c>
      <c r="D158" s="12">
        <v>3881300.56</v>
      </c>
      <c r="E158" s="12">
        <v>158642.81</v>
      </c>
      <c r="F158" s="12">
        <v>170473.65</v>
      </c>
      <c r="G158" s="12">
        <v>0</v>
      </c>
      <c r="H158" s="12">
        <f t="shared" si="144"/>
        <v>-11830.839999999997</v>
      </c>
      <c r="I158" s="12">
        <f t="shared" si="145"/>
        <v>3869469.72</v>
      </c>
      <c r="J158" s="12">
        <v>175269.32</v>
      </c>
      <c r="K158" s="12">
        <f t="shared" si="146"/>
        <v>3694200.4000000004</v>
      </c>
      <c r="L158" s="12">
        <v>21057.53</v>
      </c>
      <c r="M158" s="12">
        <f t="shared" si="147"/>
        <v>154211.79</v>
      </c>
      <c r="N158" s="12">
        <f t="shared" si="148"/>
        <v>3848412.1900000004</v>
      </c>
      <c r="O158" s="12">
        <v>11895.85</v>
      </c>
      <c r="P158" s="12">
        <f>+O158</f>
        <v>11895.85</v>
      </c>
      <c r="Q158" s="12">
        <f t="shared" si="149"/>
        <v>9161.6799999999985</v>
      </c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  <c r="BG158" s="1"/>
      <c r="BH158" s="1"/>
      <c r="BI158" s="1"/>
      <c r="BJ158" s="1"/>
      <c r="BK158" s="1"/>
      <c r="BL158" s="1"/>
      <c r="BM158" s="1"/>
    </row>
    <row r="159" spans="1:65" s="13" customFormat="1">
      <c r="B159" s="16">
        <v>519</v>
      </c>
      <c r="C159" s="17" t="s">
        <v>150</v>
      </c>
      <c r="D159" s="12">
        <v>31500</v>
      </c>
      <c r="E159" s="12">
        <v>0</v>
      </c>
      <c r="F159" s="12">
        <v>0</v>
      </c>
      <c r="G159" s="12">
        <v>0</v>
      </c>
      <c r="H159" s="12">
        <f t="shared" si="144"/>
        <v>0</v>
      </c>
      <c r="I159" s="12">
        <f t="shared" si="145"/>
        <v>31500</v>
      </c>
      <c r="J159" s="12">
        <v>0</v>
      </c>
      <c r="K159" s="12">
        <f t="shared" si="146"/>
        <v>31500</v>
      </c>
      <c r="L159" s="12">
        <v>0</v>
      </c>
      <c r="M159" s="12">
        <f t="shared" si="147"/>
        <v>0</v>
      </c>
      <c r="N159" s="12">
        <f t="shared" si="148"/>
        <v>31500</v>
      </c>
      <c r="O159" s="12">
        <v>0</v>
      </c>
      <c r="P159" s="12">
        <f>+O159</f>
        <v>0</v>
      </c>
      <c r="Q159" s="12">
        <f t="shared" si="149"/>
        <v>0</v>
      </c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  <c r="BG159" s="1"/>
      <c r="BH159" s="1"/>
      <c r="BI159" s="1"/>
      <c r="BJ159" s="1"/>
      <c r="BK159" s="1"/>
      <c r="BL159" s="1"/>
      <c r="BM159" s="1"/>
    </row>
    <row r="160" spans="1:65" s="13" customFormat="1">
      <c r="B160" s="16"/>
      <c r="C160" s="17"/>
      <c r="D160" s="12"/>
      <c r="E160" s="12"/>
      <c r="F160" s="12"/>
      <c r="G160" s="12"/>
      <c r="H160" s="12"/>
      <c r="I160" s="12"/>
      <c r="J160" s="12"/>
      <c r="K160" s="12"/>
      <c r="L160" s="12"/>
      <c r="M160" s="12"/>
      <c r="N160" s="12"/>
      <c r="O160" s="12"/>
      <c r="P160" s="12"/>
      <c r="Q160" s="12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  <c r="BF160" s="1"/>
      <c r="BG160" s="1"/>
      <c r="BH160" s="1"/>
      <c r="BI160" s="1"/>
      <c r="BJ160" s="1"/>
      <c r="BK160" s="1"/>
      <c r="BL160" s="1"/>
      <c r="BM160" s="1"/>
    </row>
    <row r="161" spans="2:65" s="13" customFormat="1">
      <c r="B161" s="14">
        <v>5200</v>
      </c>
      <c r="C161" s="15" t="s">
        <v>151</v>
      </c>
      <c r="D161" s="12"/>
      <c r="E161" s="12"/>
      <c r="F161" s="12"/>
      <c r="G161" s="12"/>
      <c r="H161" s="12"/>
      <c r="I161" s="12"/>
      <c r="J161" s="12"/>
      <c r="K161" s="12"/>
      <c r="L161" s="12"/>
      <c r="M161" s="12"/>
      <c r="N161" s="12"/>
      <c r="O161" s="12"/>
      <c r="P161" s="12"/>
      <c r="Q161" s="12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/>
      <c r="BG161" s="1"/>
      <c r="BH161" s="1"/>
      <c r="BI161" s="1"/>
      <c r="BJ161" s="1"/>
      <c r="BK161" s="1"/>
      <c r="BL161" s="1"/>
      <c r="BM161" s="1"/>
    </row>
    <row r="162" spans="2:65" s="13" customFormat="1">
      <c r="B162" s="16">
        <v>521</v>
      </c>
      <c r="C162" s="17" t="s">
        <v>152</v>
      </c>
      <c r="D162" s="12">
        <v>30000</v>
      </c>
      <c r="E162" s="12">
        <v>0</v>
      </c>
      <c r="F162" s="12">
        <v>0</v>
      </c>
      <c r="G162" s="12">
        <v>0</v>
      </c>
      <c r="H162" s="12">
        <f t="shared" ref="H162:H163" si="150">+E162-F162+G162</f>
        <v>0</v>
      </c>
      <c r="I162" s="12">
        <f t="shared" ref="I162:I163" si="151">+D162+H162</f>
        <v>30000</v>
      </c>
      <c r="J162" s="12">
        <v>0</v>
      </c>
      <c r="K162" s="12">
        <f t="shared" ref="K162:K163" si="152">+I162-J162</f>
        <v>30000</v>
      </c>
      <c r="L162" s="12">
        <v>0</v>
      </c>
      <c r="M162" s="12">
        <f t="shared" ref="M162:M163" si="153">+J162-L162</f>
        <v>0</v>
      </c>
      <c r="N162" s="12">
        <f>+I162-L162</f>
        <v>30000</v>
      </c>
      <c r="O162" s="12">
        <v>0</v>
      </c>
      <c r="P162" s="12">
        <f>+O162</f>
        <v>0</v>
      </c>
      <c r="Q162" s="12">
        <f t="shared" ref="Q162:Q163" si="154">+L162-P162</f>
        <v>0</v>
      </c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  <c r="BF162" s="1"/>
      <c r="BG162" s="1"/>
      <c r="BH162" s="1"/>
      <c r="BI162" s="1"/>
      <c r="BJ162" s="1"/>
      <c r="BK162" s="1"/>
      <c r="BL162" s="1"/>
      <c r="BM162" s="1"/>
    </row>
    <row r="163" spans="2:65" s="13" customFormat="1">
      <c r="B163" s="16">
        <v>523</v>
      </c>
      <c r="C163" s="17" t="s">
        <v>153</v>
      </c>
      <c r="D163" s="12">
        <v>26837</v>
      </c>
      <c r="E163" s="12">
        <v>0</v>
      </c>
      <c r="F163" s="12">
        <v>0</v>
      </c>
      <c r="G163" s="12">
        <v>0</v>
      </c>
      <c r="H163" s="12">
        <f t="shared" si="150"/>
        <v>0</v>
      </c>
      <c r="I163" s="12">
        <f t="shared" si="151"/>
        <v>26837</v>
      </c>
      <c r="J163" s="12">
        <v>0</v>
      </c>
      <c r="K163" s="12">
        <f t="shared" si="152"/>
        <v>26837</v>
      </c>
      <c r="L163" s="12">
        <v>0</v>
      </c>
      <c r="M163" s="12">
        <f t="shared" si="153"/>
        <v>0</v>
      </c>
      <c r="N163" s="12">
        <f>+I163-L163</f>
        <v>26837</v>
      </c>
      <c r="O163" s="12">
        <v>0</v>
      </c>
      <c r="P163" s="12">
        <f>+O163</f>
        <v>0</v>
      </c>
      <c r="Q163" s="12">
        <f t="shared" si="154"/>
        <v>0</v>
      </c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  <c r="BF163" s="1"/>
      <c r="BG163" s="1"/>
      <c r="BH163" s="1"/>
      <c r="BI163" s="1"/>
      <c r="BJ163" s="1"/>
      <c r="BK163" s="1"/>
      <c r="BL163" s="1"/>
      <c r="BM163" s="1"/>
    </row>
    <row r="164" spans="2:65" s="13" customFormat="1">
      <c r="B164" s="16"/>
      <c r="C164" s="17"/>
      <c r="D164" s="12"/>
      <c r="E164" s="12"/>
      <c r="F164" s="12"/>
      <c r="G164" s="12"/>
      <c r="H164" s="12"/>
      <c r="I164" s="12"/>
      <c r="J164" s="12"/>
      <c r="K164" s="12"/>
      <c r="L164" s="12"/>
      <c r="M164" s="12"/>
      <c r="N164" s="12"/>
      <c r="O164" s="12"/>
      <c r="P164" s="12"/>
      <c r="Q164" s="12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  <c r="BF164" s="1"/>
      <c r="BG164" s="1"/>
      <c r="BH164" s="1"/>
      <c r="BI164" s="1"/>
      <c r="BJ164" s="1"/>
      <c r="BK164" s="1"/>
      <c r="BL164" s="1"/>
      <c r="BM164" s="1"/>
    </row>
    <row r="165" spans="2:65" s="13" customFormat="1">
      <c r="B165" s="14">
        <v>5400</v>
      </c>
      <c r="C165" s="15" t="s">
        <v>154</v>
      </c>
      <c r="D165" s="12"/>
      <c r="E165" s="12"/>
      <c r="F165" s="12"/>
      <c r="G165" s="12"/>
      <c r="H165" s="12"/>
      <c r="I165" s="12"/>
      <c r="J165" s="12"/>
      <c r="K165" s="12"/>
      <c r="L165" s="12"/>
      <c r="M165" s="12"/>
      <c r="N165" s="12"/>
      <c r="O165" s="12"/>
      <c r="P165" s="12"/>
      <c r="Q165" s="12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  <c r="BF165" s="1"/>
      <c r="BG165" s="1"/>
      <c r="BH165" s="1"/>
      <c r="BI165" s="1"/>
      <c r="BJ165" s="1"/>
      <c r="BK165" s="1"/>
      <c r="BL165" s="1"/>
      <c r="BM165" s="1"/>
    </row>
    <row r="166" spans="2:65" s="13" customFormat="1">
      <c r="B166" s="16">
        <v>541</v>
      </c>
      <c r="C166" s="17" t="s">
        <v>155</v>
      </c>
      <c r="D166" s="12">
        <v>4158400</v>
      </c>
      <c r="E166" s="12">
        <v>422900</v>
      </c>
      <c r="F166" s="12">
        <v>464811.78</v>
      </c>
      <c r="G166" s="12">
        <v>0</v>
      </c>
      <c r="H166" s="12">
        <f t="shared" ref="H166:H168" si="155">+E166-F166+G166</f>
        <v>-41911.780000000028</v>
      </c>
      <c r="I166" s="12">
        <f t="shared" ref="I166:I168" si="156">+D166+H166</f>
        <v>4116488.2199999997</v>
      </c>
      <c r="J166" s="12">
        <v>422900</v>
      </c>
      <c r="K166" s="12">
        <f t="shared" ref="K166:K168" si="157">+I166-J166</f>
        <v>3693588.2199999997</v>
      </c>
      <c r="L166" s="12">
        <v>422900</v>
      </c>
      <c r="M166" s="12">
        <f>+J166-L166</f>
        <v>0</v>
      </c>
      <c r="N166" s="12">
        <f>+I166-L166</f>
        <v>3693588.2199999997</v>
      </c>
      <c r="O166" s="12">
        <v>422900</v>
      </c>
      <c r="P166" s="12">
        <f>+O166</f>
        <v>422900</v>
      </c>
      <c r="Q166" s="12">
        <f t="shared" ref="Q166:Q168" si="158">+L166-P166</f>
        <v>0</v>
      </c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  <c r="BF166" s="1"/>
      <c r="BG166" s="1"/>
      <c r="BH166" s="1"/>
      <c r="BI166" s="1"/>
      <c r="BJ166" s="1"/>
      <c r="BK166" s="1"/>
      <c r="BL166" s="1"/>
      <c r="BM166" s="1"/>
    </row>
    <row r="167" spans="2:65" s="13" customFormat="1">
      <c r="B167" s="16">
        <v>542</v>
      </c>
      <c r="C167" s="17" t="s">
        <v>156</v>
      </c>
      <c r="D167" s="12">
        <v>0</v>
      </c>
      <c r="E167" s="12">
        <v>0</v>
      </c>
      <c r="F167" s="12">
        <v>0</v>
      </c>
      <c r="G167" s="12">
        <v>0</v>
      </c>
      <c r="H167" s="12">
        <f t="shared" si="155"/>
        <v>0</v>
      </c>
      <c r="I167" s="12">
        <f t="shared" si="156"/>
        <v>0</v>
      </c>
      <c r="J167" s="12">
        <v>0</v>
      </c>
      <c r="K167" s="12">
        <f t="shared" si="157"/>
        <v>0</v>
      </c>
      <c r="L167" s="12">
        <v>0</v>
      </c>
      <c r="M167" s="12">
        <f>+J167-L167</f>
        <v>0</v>
      </c>
      <c r="N167" s="12">
        <f>+I167-L167</f>
        <v>0</v>
      </c>
      <c r="O167" s="12">
        <v>0</v>
      </c>
      <c r="P167" s="12">
        <f>+O167</f>
        <v>0</v>
      </c>
      <c r="Q167" s="12">
        <f t="shared" si="158"/>
        <v>0</v>
      </c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  <c r="BF167" s="1"/>
      <c r="BG167" s="1"/>
      <c r="BH167" s="1"/>
      <c r="BI167" s="1"/>
      <c r="BJ167" s="1"/>
      <c r="BK167" s="1"/>
      <c r="BL167" s="1"/>
      <c r="BM167" s="1"/>
    </row>
    <row r="168" spans="2:65" s="13" customFormat="1">
      <c r="B168" s="16">
        <v>545</v>
      </c>
      <c r="C168" s="17" t="s">
        <v>157</v>
      </c>
      <c r="D168" s="12">
        <v>0</v>
      </c>
      <c r="E168" s="12">
        <v>0</v>
      </c>
      <c r="F168" s="12">
        <v>0</v>
      </c>
      <c r="G168" s="12">
        <v>0</v>
      </c>
      <c r="H168" s="12">
        <f t="shared" si="155"/>
        <v>0</v>
      </c>
      <c r="I168" s="12">
        <f t="shared" si="156"/>
        <v>0</v>
      </c>
      <c r="J168" s="12">
        <v>0</v>
      </c>
      <c r="K168" s="12">
        <f t="shared" si="157"/>
        <v>0</v>
      </c>
      <c r="L168" s="12">
        <v>0</v>
      </c>
      <c r="M168" s="12">
        <f>+J168-L168</f>
        <v>0</v>
      </c>
      <c r="N168" s="12">
        <f>+I168-L168</f>
        <v>0</v>
      </c>
      <c r="O168" s="12">
        <v>0</v>
      </c>
      <c r="P168" s="12">
        <f>+O168</f>
        <v>0</v>
      </c>
      <c r="Q168" s="12">
        <f t="shared" si="158"/>
        <v>0</v>
      </c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  <c r="BF168" s="1"/>
      <c r="BG168" s="1"/>
      <c r="BH168" s="1"/>
      <c r="BI168" s="1"/>
      <c r="BJ168" s="1"/>
      <c r="BK168" s="1"/>
      <c r="BL168" s="1"/>
      <c r="BM168" s="1"/>
    </row>
    <row r="169" spans="2:65" s="13" customFormat="1">
      <c r="B169" s="16"/>
      <c r="C169" s="17"/>
      <c r="D169" s="12"/>
      <c r="E169" s="12"/>
      <c r="F169" s="12"/>
      <c r="G169" s="12"/>
      <c r="H169" s="12"/>
      <c r="I169" s="12"/>
      <c r="J169" s="12"/>
      <c r="K169" s="12"/>
      <c r="L169" s="12"/>
      <c r="M169" s="12"/>
      <c r="N169" s="12"/>
      <c r="O169" s="12"/>
      <c r="P169" s="12"/>
      <c r="Q169" s="12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  <c r="BG169" s="1"/>
      <c r="BH169" s="1"/>
      <c r="BI169" s="1"/>
      <c r="BJ169" s="1"/>
      <c r="BK169" s="1"/>
      <c r="BL169" s="1"/>
      <c r="BM169" s="1"/>
    </row>
    <row r="170" spans="2:65" s="13" customFormat="1">
      <c r="B170" s="14">
        <v>5600</v>
      </c>
      <c r="C170" s="15" t="s">
        <v>158</v>
      </c>
      <c r="D170" s="12"/>
      <c r="E170" s="12"/>
      <c r="F170" s="12"/>
      <c r="G170" s="12"/>
      <c r="H170" s="12"/>
      <c r="I170" s="12"/>
      <c r="J170" s="12"/>
      <c r="K170" s="12"/>
      <c r="L170" s="12"/>
      <c r="M170" s="12"/>
      <c r="N170" s="12"/>
      <c r="O170" s="12"/>
      <c r="P170" s="12"/>
      <c r="Q170" s="12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  <c r="BF170" s="1"/>
      <c r="BG170" s="1"/>
      <c r="BH170" s="1"/>
      <c r="BI170" s="1"/>
      <c r="BJ170" s="1"/>
      <c r="BK170" s="1"/>
      <c r="BL170" s="1"/>
      <c r="BM170" s="1"/>
    </row>
    <row r="171" spans="2:65" s="13" customFormat="1">
      <c r="B171" s="16">
        <v>562</v>
      </c>
      <c r="C171" s="17" t="s">
        <v>159</v>
      </c>
      <c r="D171" s="12">
        <v>0</v>
      </c>
      <c r="E171" s="12">
        <v>0</v>
      </c>
      <c r="F171" s="12">
        <v>0</v>
      </c>
      <c r="G171" s="12">
        <v>0</v>
      </c>
      <c r="H171" s="12">
        <f t="shared" ref="H171:H177" si="159">+E171-F171+G171</f>
        <v>0</v>
      </c>
      <c r="I171" s="12">
        <f t="shared" ref="I171:I177" si="160">+D171+H171</f>
        <v>0</v>
      </c>
      <c r="J171" s="12">
        <v>0</v>
      </c>
      <c r="K171" s="12">
        <f t="shared" ref="K171:K177" si="161">+I171-J171</f>
        <v>0</v>
      </c>
      <c r="L171" s="12">
        <v>0</v>
      </c>
      <c r="M171" s="12">
        <f t="shared" ref="M171:M177" si="162">+J171-L171</f>
        <v>0</v>
      </c>
      <c r="N171" s="12">
        <f t="shared" ref="N171:N177" si="163">+I171-L171</f>
        <v>0</v>
      </c>
      <c r="O171" s="12">
        <v>0</v>
      </c>
      <c r="P171" s="12">
        <f t="shared" ref="P171:P177" si="164">+O171</f>
        <v>0</v>
      </c>
      <c r="Q171" s="12">
        <f t="shared" ref="Q171:Q177" si="165">+L171-P171</f>
        <v>0</v>
      </c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  <c r="BF171" s="1"/>
      <c r="BG171" s="1"/>
      <c r="BH171" s="1"/>
      <c r="BI171" s="1"/>
      <c r="BJ171" s="1"/>
      <c r="BK171" s="1"/>
      <c r="BL171" s="1"/>
      <c r="BM171" s="1"/>
    </row>
    <row r="172" spans="2:65" s="13" customFormat="1">
      <c r="B172" s="16">
        <v>563</v>
      </c>
      <c r="C172" s="17" t="s">
        <v>160</v>
      </c>
      <c r="D172" s="12">
        <v>166576</v>
      </c>
      <c r="E172" s="12">
        <v>0</v>
      </c>
      <c r="F172" s="12">
        <v>78880</v>
      </c>
      <c r="G172" s="12">
        <v>0</v>
      </c>
      <c r="H172" s="12">
        <f t="shared" si="159"/>
        <v>-78880</v>
      </c>
      <c r="I172" s="12">
        <f t="shared" si="160"/>
        <v>87696</v>
      </c>
      <c r="J172" s="12">
        <v>0</v>
      </c>
      <c r="K172" s="12">
        <f t="shared" si="161"/>
        <v>87696</v>
      </c>
      <c r="L172" s="12">
        <v>0</v>
      </c>
      <c r="M172" s="12">
        <f t="shared" si="162"/>
        <v>0</v>
      </c>
      <c r="N172" s="12">
        <f t="shared" si="163"/>
        <v>87696</v>
      </c>
      <c r="O172" s="12">
        <v>0</v>
      </c>
      <c r="P172" s="12">
        <f t="shared" si="164"/>
        <v>0</v>
      </c>
      <c r="Q172" s="12">
        <f t="shared" si="165"/>
        <v>0</v>
      </c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  <c r="BF172" s="1"/>
      <c r="BG172" s="1"/>
      <c r="BH172" s="1"/>
      <c r="BI172" s="1"/>
      <c r="BJ172" s="1"/>
      <c r="BK172" s="1"/>
      <c r="BL172" s="1"/>
      <c r="BM172" s="1"/>
    </row>
    <row r="173" spans="2:65" s="13" customFormat="1" ht="25.5">
      <c r="B173" s="16">
        <v>564</v>
      </c>
      <c r="C173" s="17" t="s">
        <v>161</v>
      </c>
      <c r="D173" s="12">
        <v>125199</v>
      </c>
      <c r="E173" s="12">
        <v>49053.68</v>
      </c>
      <c r="F173" s="12">
        <v>27867.439999999999</v>
      </c>
      <c r="G173" s="12">
        <v>0</v>
      </c>
      <c r="H173" s="12">
        <f t="shared" si="159"/>
        <v>21186.240000000002</v>
      </c>
      <c r="I173" s="12">
        <f t="shared" si="160"/>
        <v>146385.24</v>
      </c>
      <c r="J173" s="12">
        <v>55746.879999999997</v>
      </c>
      <c r="K173" s="12">
        <f t="shared" si="161"/>
        <v>90638.359999999986</v>
      </c>
      <c r="L173" s="12">
        <v>48183.88</v>
      </c>
      <c r="M173" s="12">
        <f t="shared" si="162"/>
        <v>7563</v>
      </c>
      <c r="N173" s="12">
        <f t="shared" si="163"/>
        <v>98201.359999999986</v>
      </c>
      <c r="O173" s="12">
        <v>48183.88</v>
      </c>
      <c r="P173" s="12">
        <f t="shared" si="164"/>
        <v>48183.88</v>
      </c>
      <c r="Q173" s="12">
        <f t="shared" si="165"/>
        <v>0</v>
      </c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  <c r="BF173" s="1"/>
      <c r="BG173" s="1"/>
      <c r="BH173" s="1"/>
      <c r="BI173" s="1"/>
      <c r="BJ173" s="1"/>
      <c r="BK173" s="1"/>
      <c r="BL173" s="1"/>
      <c r="BM173" s="1"/>
    </row>
    <row r="174" spans="2:65" s="13" customFormat="1">
      <c r="B174" s="16">
        <v>565</v>
      </c>
      <c r="C174" s="17" t="s">
        <v>162</v>
      </c>
      <c r="D174" s="12">
        <v>858473</v>
      </c>
      <c r="E174" s="12">
        <v>0</v>
      </c>
      <c r="F174" s="12">
        <v>59374.6</v>
      </c>
      <c r="G174" s="12">
        <v>0</v>
      </c>
      <c r="H174" s="12">
        <f t="shared" si="159"/>
        <v>-59374.6</v>
      </c>
      <c r="I174" s="12">
        <f t="shared" si="160"/>
        <v>799098.4</v>
      </c>
      <c r="J174" s="12">
        <v>7540</v>
      </c>
      <c r="K174" s="12">
        <f t="shared" si="161"/>
        <v>791558.4</v>
      </c>
      <c r="L174" s="12">
        <v>7540</v>
      </c>
      <c r="M174" s="12">
        <f t="shared" si="162"/>
        <v>0</v>
      </c>
      <c r="N174" s="12">
        <f t="shared" si="163"/>
        <v>791558.4</v>
      </c>
      <c r="O174" s="12">
        <v>7540</v>
      </c>
      <c r="P174" s="12">
        <f t="shared" si="164"/>
        <v>7540</v>
      </c>
      <c r="Q174" s="12">
        <f t="shared" si="165"/>
        <v>0</v>
      </c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  <c r="BF174" s="1"/>
      <c r="BG174" s="1"/>
      <c r="BH174" s="1"/>
      <c r="BI174" s="1"/>
      <c r="BJ174" s="1"/>
      <c r="BK174" s="1"/>
      <c r="BL174" s="1"/>
      <c r="BM174" s="1"/>
    </row>
    <row r="175" spans="2:65" s="13" customFormat="1" ht="25.5">
      <c r="B175" s="16">
        <v>566</v>
      </c>
      <c r="C175" s="17" t="s">
        <v>163</v>
      </c>
      <c r="D175" s="12">
        <v>0</v>
      </c>
      <c r="E175" s="12">
        <v>285499.2</v>
      </c>
      <c r="F175" s="12">
        <v>0</v>
      </c>
      <c r="G175" s="12">
        <v>0</v>
      </c>
      <c r="H175" s="12">
        <f t="shared" si="159"/>
        <v>285499.2</v>
      </c>
      <c r="I175" s="12">
        <f t="shared" si="160"/>
        <v>285499.2</v>
      </c>
      <c r="J175" s="12">
        <v>285499.2</v>
      </c>
      <c r="K175" s="12">
        <f t="shared" si="161"/>
        <v>0</v>
      </c>
      <c r="L175" s="12">
        <v>206619.2</v>
      </c>
      <c r="M175" s="12">
        <f t="shared" si="162"/>
        <v>78880</v>
      </c>
      <c r="N175" s="12">
        <f t="shared" si="163"/>
        <v>78880</v>
      </c>
      <c r="O175" s="12">
        <v>50019.199999999997</v>
      </c>
      <c r="P175" s="12">
        <f t="shared" si="164"/>
        <v>50019.199999999997</v>
      </c>
      <c r="Q175" s="12">
        <f t="shared" si="165"/>
        <v>156600</v>
      </c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"/>
      <c r="BF175" s="1"/>
      <c r="BG175" s="1"/>
      <c r="BH175" s="1"/>
      <c r="BI175" s="1"/>
      <c r="BJ175" s="1"/>
      <c r="BK175" s="1"/>
      <c r="BL175" s="1"/>
      <c r="BM175" s="1"/>
    </row>
    <row r="176" spans="2:65" s="13" customFormat="1">
      <c r="B176" s="16">
        <v>567</v>
      </c>
      <c r="C176" s="17" t="s">
        <v>164</v>
      </c>
      <c r="D176" s="12">
        <v>1277536.72</v>
      </c>
      <c r="E176" s="12">
        <v>0</v>
      </c>
      <c r="F176" s="12">
        <v>156600</v>
      </c>
      <c r="G176" s="12">
        <v>0</v>
      </c>
      <c r="H176" s="12">
        <f t="shared" si="159"/>
        <v>-156600</v>
      </c>
      <c r="I176" s="12">
        <f t="shared" si="160"/>
        <v>1120936.72</v>
      </c>
      <c r="J176" s="12">
        <v>0</v>
      </c>
      <c r="K176" s="12">
        <f t="shared" si="161"/>
        <v>1120936.72</v>
      </c>
      <c r="L176" s="12">
        <v>0</v>
      </c>
      <c r="M176" s="12">
        <f t="shared" si="162"/>
        <v>0</v>
      </c>
      <c r="N176" s="12">
        <f t="shared" si="163"/>
        <v>1120936.72</v>
      </c>
      <c r="O176" s="12">
        <v>0</v>
      </c>
      <c r="P176" s="12">
        <f t="shared" si="164"/>
        <v>0</v>
      </c>
      <c r="Q176" s="12">
        <f t="shared" si="165"/>
        <v>0</v>
      </c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  <c r="BE176" s="1"/>
      <c r="BF176" s="1"/>
      <c r="BG176" s="1"/>
      <c r="BH176" s="1"/>
      <c r="BI176" s="1"/>
      <c r="BJ176" s="1"/>
      <c r="BK176" s="1"/>
      <c r="BL176" s="1"/>
      <c r="BM176" s="1"/>
    </row>
    <row r="177" spans="2:65" s="13" customFormat="1">
      <c r="B177" s="16">
        <v>569</v>
      </c>
      <c r="C177" s="17" t="s">
        <v>165</v>
      </c>
      <c r="D177" s="12">
        <v>14521800</v>
      </c>
      <c r="E177" s="12">
        <v>185275.2</v>
      </c>
      <c r="F177" s="12">
        <v>185275.2</v>
      </c>
      <c r="G177" s="12">
        <v>0</v>
      </c>
      <c r="H177" s="12">
        <f t="shared" si="159"/>
        <v>0</v>
      </c>
      <c r="I177" s="12">
        <f t="shared" si="160"/>
        <v>14521800</v>
      </c>
      <c r="J177" s="12">
        <v>207282.57</v>
      </c>
      <c r="K177" s="12">
        <f t="shared" si="161"/>
        <v>14314517.43</v>
      </c>
      <c r="L177" s="12">
        <v>207282.57</v>
      </c>
      <c r="M177" s="12">
        <f t="shared" si="162"/>
        <v>0</v>
      </c>
      <c r="N177" s="12">
        <f t="shared" si="163"/>
        <v>14314517.43</v>
      </c>
      <c r="O177" s="12">
        <v>207282.57</v>
      </c>
      <c r="P177" s="12">
        <f t="shared" si="164"/>
        <v>207282.57</v>
      </c>
      <c r="Q177" s="12">
        <f t="shared" si="165"/>
        <v>0</v>
      </c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  <c r="BE177" s="1"/>
      <c r="BF177" s="1"/>
      <c r="BG177" s="1"/>
      <c r="BH177" s="1"/>
      <c r="BI177" s="1"/>
      <c r="BJ177" s="1"/>
      <c r="BK177" s="1"/>
      <c r="BL177" s="1"/>
      <c r="BM177" s="1"/>
    </row>
    <row r="178" spans="2:65" s="13" customFormat="1">
      <c r="B178" s="16"/>
      <c r="C178" s="17"/>
      <c r="D178" s="12"/>
      <c r="E178" s="12"/>
      <c r="F178" s="12"/>
      <c r="G178" s="12"/>
      <c r="H178" s="12"/>
      <c r="I178" s="12"/>
      <c r="J178" s="12"/>
      <c r="K178" s="12"/>
      <c r="L178" s="12"/>
      <c r="M178" s="12"/>
      <c r="N178" s="12"/>
      <c r="O178" s="12"/>
      <c r="P178" s="12"/>
      <c r="Q178" s="12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  <c r="BF178" s="1"/>
      <c r="BG178" s="1"/>
      <c r="BH178" s="1"/>
      <c r="BI178" s="1"/>
      <c r="BJ178" s="1"/>
      <c r="BK178" s="1"/>
      <c r="BL178" s="1"/>
      <c r="BM178" s="1"/>
    </row>
    <row r="179" spans="2:65" s="13" customFormat="1">
      <c r="B179" s="14">
        <v>5800</v>
      </c>
      <c r="C179" s="15" t="s">
        <v>166</v>
      </c>
      <c r="D179" s="12"/>
      <c r="E179" s="12"/>
      <c r="F179" s="12"/>
      <c r="G179" s="12"/>
      <c r="H179" s="12"/>
      <c r="I179" s="12"/>
      <c r="J179" s="12"/>
      <c r="K179" s="12"/>
      <c r="L179" s="12"/>
      <c r="M179" s="12"/>
      <c r="N179" s="12"/>
      <c r="O179" s="12"/>
      <c r="P179" s="12"/>
      <c r="Q179" s="12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"/>
      <c r="BF179" s="1"/>
      <c r="BG179" s="1"/>
      <c r="BH179" s="1"/>
      <c r="BI179" s="1"/>
      <c r="BJ179" s="1"/>
      <c r="BK179" s="1"/>
      <c r="BL179" s="1"/>
      <c r="BM179" s="1"/>
    </row>
    <row r="180" spans="2:65" s="13" customFormat="1">
      <c r="B180" s="16">
        <v>581</v>
      </c>
      <c r="C180" s="17" t="s">
        <v>167</v>
      </c>
      <c r="D180" s="12">
        <v>6398889.5099999998</v>
      </c>
      <c r="E180" s="12">
        <v>0</v>
      </c>
      <c r="F180" s="12">
        <v>0</v>
      </c>
      <c r="G180" s="12">
        <v>0</v>
      </c>
      <c r="H180" s="12">
        <f t="shared" ref="H180" si="166">+E180-F180+G180</f>
        <v>0</v>
      </c>
      <c r="I180" s="12">
        <f t="shared" ref="I180" si="167">+D180+H180</f>
        <v>6398889.5099999998</v>
      </c>
      <c r="J180" s="12">
        <v>0</v>
      </c>
      <c r="K180" s="12">
        <f t="shared" ref="K180" si="168">+I180-J180</f>
        <v>6398889.5099999998</v>
      </c>
      <c r="L180" s="12">
        <v>0</v>
      </c>
      <c r="M180" s="12">
        <f t="shared" ref="M180" si="169">+J180-L180</f>
        <v>0</v>
      </c>
      <c r="N180" s="12">
        <f t="shared" ref="N180" si="170">+I180-L180</f>
        <v>6398889.5099999998</v>
      </c>
      <c r="O180" s="12">
        <v>0</v>
      </c>
      <c r="P180" s="12">
        <f>+O180</f>
        <v>0</v>
      </c>
      <c r="Q180" s="12">
        <f t="shared" ref="Q180" si="171">+L180-P180</f>
        <v>0</v>
      </c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  <c r="BE180" s="1"/>
      <c r="BF180" s="1"/>
      <c r="BG180" s="1"/>
      <c r="BH180" s="1"/>
      <c r="BI180" s="1"/>
      <c r="BJ180" s="1"/>
      <c r="BK180" s="1"/>
      <c r="BL180" s="1"/>
      <c r="BM180" s="1"/>
    </row>
    <row r="181" spans="2:65" s="13" customFormat="1">
      <c r="B181" s="16"/>
      <c r="C181" s="17"/>
      <c r="D181" s="12"/>
      <c r="E181" s="12"/>
      <c r="F181" s="12"/>
      <c r="G181" s="12"/>
      <c r="H181" s="12"/>
      <c r="I181" s="12"/>
      <c r="J181" s="12"/>
      <c r="K181" s="12"/>
      <c r="L181" s="12"/>
      <c r="M181" s="12"/>
      <c r="N181" s="12"/>
      <c r="O181" s="12"/>
      <c r="P181" s="12"/>
      <c r="Q181" s="12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"/>
      <c r="BF181" s="1"/>
      <c r="BG181" s="1"/>
      <c r="BH181" s="1"/>
      <c r="BI181" s="1"/>
      <c r="BJ181" s="1"/>
      <c r="BK181" s="1"/>
      <c r="BL181" s="1"/>
      <c r="BM181" s="1"/>
    </row>
    <row r="182" spans="2:65" s="13" customFormat="1">
      <c r="B182" s="16"/>
      <c r="C182" s="17"/>
      <c r="D182" s="12"/>
      <c r="E182" s="12"/>
      <c r="F182" s="12"/>
      <c r="G182" s="12"/>
      <c r="H182" s="12"/>
      <c r="I182" s="12"/>
      <c r="J182" s="12"/>
      <c r="K182" s="12"/>
      <c r="L182" s="12"/>
      <c r="M182" s="12"/>
      <c r="N182" s="12"/>
      <c r="O182" s="12"/>
      <c r="P182" s="12"/>
      <c r="Q182" s="12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  <c r="BE182" s="1"/>
      <c r="BF182" s="1"/>
      <c r="BG182" s="1"/>
      <c r="BH182" s="1"/>
      <c r="BI182" s="1"/>
      <c r="BJ182" s="1"/>
      <c r="BK182" s="1"/>
      <c r="BL182" s="1"/>
      <c r="BM182" s="1"/>
    </row>
    <row r="183" spans="2:65" s="13" customFormat="1">
      <c r="B183" s="14">
        <v>5900</v>
      </c>
      <c r="C183" s="15" t="s">
        <v>168</v>
      </c>
      <c r="D183" s="12"/>
      <c r="E183" s="12"/>
      <c r="F183" s="12"/>
      <c r="G183" s="12"/>
      <c r="H183" s="12"/>
      <c r="I183" s="12"/>
      <c r="J183" s="12"/>
      <c r="K183" s="12"/>
      <c r="L183" s="12"/>
      <c r="M183" s="12"/>
      <c r="N183" s="12"/>
      <c r="O183" s="12"/>
      <c r="P183" s="12"/>
      <c r="Q183" s="12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  <c r="BC183" s="1"/>
      <c r="BD183" s="1"/>
      <c r="BE183" s="1"/>
      <c r="BF183" s="1"/>
      <c r="BG183" s="1"/>
      <c r="BH183" s="1"/>
      <c r="BI183" s="1"/>
      <c r="BJ183" s="1"/>
      <c r="BK183" s="1"/>
      <c r="BL183" s="1"/>
      <c r="BM183" s="1"/>
    </row>
    <row r="184" spans="2:65" s="13" customFormat="1">
      <c r="B184" s="16">
        <v>591</v>
      </c>
      <c r="C184" s="17" t="s">
        <v>169</v>
      </c>
      <c r="D184" s="12">
        <v>145354</v>
      </c>
      <c r="E184" s="12">
        <v>0</v>
      </c>
      <c r="F184" s="12">
        <v>0</v>
      </c>
      <c r="G184" s="12">
        <v>0</v>
      </c>
      <c r="H184" s="12">
        <f t="shared" ref="H184:H185" si="172">+E184-F184+G184</f>
        <v>0</v>
      </c>
      <c r="I184" s="12">
        <f t="shared" ref="I184:I185" si="173">+D184+H184</f>
        <v>145354</v>
      </c>
      <c r="J184" s="12">
        <v>0</v>
      </c>
      <c r="K184" s="12">
        <f t="shared" ref="K184:K185" si="174">+I184-J184</f>
        <v>145354</v>
      </c>
      <c r="L184" s="12">
        <v>0</v>
      </c>
      <c r="M184" s="12">
        <f t="shared" ref="M184:M185" si="175">+J184-L184</f>
        <v>0</v>
      </c>
      <c r="N184" s="12">
        <f t="shared" ref="N184:N185" si="176">+I184-L184</f>
        <v>145354</v>
      </c>
      <c r="O184" s="12">
        <v>0</v>
      </c>
      <c r="P184" s="12">
        <f>+O184</f>
        <v>0</v>
      </c>
      <c r="Q184" s="12">
        <f t="shared" ref="Q184:Q185" si="177">+L184-P184</f>
        <v>0</v>
      </c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  <c r="BD184" s="1"/>
      <c r="BE184" s="1"/>
      <c r="BF184" s="1"/>
      <c r="BG184" s="1"/>
      <c r="BH184" s="1"/>
      <c r="BI184" s="1"/>
      <c r="BJ184" s="1"/>
      <c r="BK184" s="1"/>
      <c r="BL184" s="1"/>
      <c r="BM184" s="1"/>
    </row>
    <row r="185" spans="2:65" s="13" customFormat="1">
      <c r="B185" s="35">
        <v>597</v>
      </c>
      <c r="C185" s="36" t="s">
        <v>170</v>
      </c>
      <c r="D185" s="25">
        <v>9744</v>
      </c>
      <c r="E185" s="25">
        <v>0</v>
      </c>
      <c r="F185" s="25">
        <v>0</v>
      </c>
      <c r="G185" s="25">
        <v>0</v>
      </c>
      <c r="H185" s="25">
        <f t="shared" si="172"/>
        <v>0</v>
      </c>
      <c r="I185" s="25">
        <f t="shared" si="173"/>
        <v>9744</v>
      </c>
      <c r="J185" s="25">
        <v>0</v>
      </c>
      <c r="K185" s="25">
        <f t="shared" si="174"/>
        <v>9744</v>
      </c>
      <c r="L185" s="25">
        <v>0</v>
      </c>
      <c r="M185" s="25">
        <f t="shared" si="175"/>
        <v>0</v>
      </c>
      <c r="N185" s="25">
        <f t="shared" si="176"/>
        <v>9744</v>
      </c>
      <c r="O185" s="25">
        <v>0</v>
      </c>
      <c r="P185" s="25">
        <f>+O185</f>
        <v>0</v>
      </c>
      <c r="Q185" s="25">
        <f t="shared" si="177"/>
        <v>0</v>
      </c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"/>
      <c r="BF185" s="1"/>
      <c r="BG185" s="1"/>
      <c r="BH185" s="1"/>
      <c r="BI185" s="1"/>
      <c r="BJ185" s="1"/>
      <c r="BK185" s="1"/>
      <c r="BL185" s="1"/>
      <c r="BM185" s="1"/>
    </row>
    <row r="186" spans="2:65" s="13" customFormat="1">
      <c r="B186" s="40"/>
      <c r="C186" s="73"/>
      <c r="D186" s="11"/>
      <c r="E186" s="11"/>
      <c r="F186" s="11"/>
      <c r="G186" s="11"/>
      <c r="H186" s="11"/>
      <c r="I186" s="11"/>
      <c r="J186" s="11"/>
      <c r="K186" s="11"/>
      <c r="L186" s="11"/>
      <c r="M186" s="11"/>
      <c r="N186" s="11"/>
      <c r="O186" s="11"/>
      <c r="P186" s="11"/>
      <c r="Q186" s="1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1"/>
      <c r="BD186" s="1"/>
      <c r="BE186" s="1"/>
      <c r="BF186" s="1"/>
      <c r="BG186" s="1"/>
      <c r="BH186" s="1"/>
      <c r="BI186" s="1"/>
      <c r="BJ186" s="1"/>
      <c r="BK186" s="1"/>
      <c r="BL186" s="1"/>
      <c r="BM186" s="1"/>
    </row>
    <row r="187" spans="2:65" s="34" customFormat="1">
      <c r="B187" s="30"/>
      <c r="C187" s="31" t="s">
        <v>171</v>
      </c>
      <c r="D187" s="32">
        <f t="shared" ref="D187:Q187" si="178">SUM(D155:D186)</f>
        <v>31709509.789999999</v>
      </c>
      <c r="E187" s="32">
        <f>SUM(E155:E186)</f>
        <v>1149662.67</v>
      </c>
      <c r="F187" s="32">
        <f t="shared" si="178"/>
        <v>1149662.67</v>
      </c>
      <c r="G187" s="32">
        <f t="shared" si="178"/>
        <v>0</v>
      </c>
      <c r="H187" s="32">
        <f t="shared" si="178"/>
        <v>0</v>
      </c>
      <c r="I187" s="32">
        <f t="shared" si="178"/>
        <v>31709509.789999999</v>
      </c>
      <c r="J187" s="32">
        <f t="shared" si="178"/>
        <v>1206929.75</v>
      </c>
      <c r="K187" s="32">
        <f>SUM(K155:K186)</f>
        <v>30502580.039999999</v>
      </c>
      <c r="L187" s="32">
        <f t="shared" ref="L187" si="179">SUM(L155:L186)</f>
        <v>959894.96</v>
      </c>
      <c r="M187" s="32">
        <f t="shared" si="178"/>
        <v>247034.79</v>
      </c>
      <c r="N187" s="32">
        <f t="shared" si="178"/>
        <v>30749614.829999998</v>
      </c>
      <c r="O187" s="32">
        <f t="shared" si="178"/>
        <v>794133.28</v>
      </c>
      <c r="P187" s="32">
        <f t="shared" si="178"/>
        <v>794133.28</v>
      </c>
      <c r="Q187" s="32">
        <f t="shared" si="178"/>
        <v>165761.68</v>
      </c>
      <c r="R187" s="33"/>
      <c r="S187" s="33"/>
      <c r="T187" s="33"/>
      <c r="U187" s="33"/>
      <c r="V187" s="33"/>
      <c r="W187" s="33"/>
      <c r="X187" s="33"/>
      <c r="Y187" s="33"/>
      <c r="Z187" s="33"/>
      <c r="AA187" s="33"/>
      <c r="AB187" s="33"/>
      <c r="AC187" s="33"/>
      <c r="AD187" s="33"/>
      <c r="AE187" s="33"/>
      <c r="AF187" s="33"/>
      <c r="AG187" s="33"/>
      <c r="AH187" s="33"/>
      <c r="AI187" s="33"/>
      <c r="AJ187" s="33"/>
      <c r="AK187" s="33"/>
      <c r="AL187" s="33"/>
      <c r="AM187" s="33"/>
      <c r="AN187" s="33"/>
      <c r="AO187" s="33"/>
      <c r="AP187" s="33"/>
      <c r="AQ187" s="33"/>
      <c r="AR187" s="33"/>
      <c r="AS187" s="33"/>
      <c r="AT187" s="33"/>
      <c r="AU187" s="33"/>
      <c r="AV187" s="33"/>
      <c r="AW187" s="33"/>
      <c r="AX187" s="33"/>
      <c r="AY187" s="33"/>
      <c r="AZ187" s="33"/>
      <c r="BA187" s="33"/>
      <c r="BB187" s="33"/>
      <c r="BC187" s="33"/>
      <c r="BD187" s="33"/>
      <c r="BE187" s="33"/>
      <c r="BF187" s="33"/>
      <c r="BG187" s="33"/>
      <c r="BH187" s="33"/>
      <c r="BI187" s="33"/>
      <c r="BJ187" s="33"/>
      <c r="BK187" s="33"/>
      <c r="BL187" s="33"/>
      <c r="BM187" s="33"/>
    </row>
    <row r="188" spans="2:65" s="13" customFormat="1">
      <c r="B188" s="35"/>
      <c r="C188" s="36"/>
      <c r="D188" s="25"/>
      <c r="E188" s="25"/>
      <c r="F188" s="25"/>
      <c r="G188" s="25"/>
      <c r="H188" s="25"/>
      <c r="I188" s="25"/>
      <c r="J188" s="25"/>
      <c r="K188" s="25"/>
      <c r="L188" s="25"/>
      <c r="M188" s="25"/>
      <c r="N188" s="25"/>
      <c r="O188" s="25"/>
      <c r="P188" s="25"/>
      <c r="Q188" s="25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  <c r="BC188" s="1"/>
      <c r="BD188" s="1"/>
      <c r="BE188" s="1"/>
      <c r="BF188" s="1"/>
      <c r="BG188" s="1"/>
      <c r="BH188" s="1"/>
      <c r="BI188" s="1"/>
      <c r="BJ188" s="1"/>
      <c r="BK188" s="1"/>
      <c r="BL188" s="1"/>
      <c r="BM188" s="1"/>
    </row>
    <row r="189" spans="2:65" s="13" customFormat="1">
      <c r="B189" s="14">
        <v>6000</v>
      </c>
      <c r="C189" s="15" t="s">
        <v>172</v>
      </c>
      <c r="D189" s="41"/>
      <c r="E189" s="41"/>
      <c r="F189" s="41"/>
      <c r="G189" s="41"/>
      <c r="H189" s="41"/>
      <c r="I189" s="41"/>
      <c r="J189" s="41"/>
      <c r="K189" s="41"/>
      <c r="L189" s="41"/>
      <c r="M189" s="41"/>
      <c r="N189" s="41"/>
      <c r="O189" s="41"/>
      <c r="P189" s="41"/>
      <c r="Q189" s="4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  <c r="BC189" s="1"/>
      <c r="BD189" s="1"/>
      <c r="BE189" s="1"/>
      <c r="BF189" s="1"/>
      <c r="BG189" s="1"/>
      <c r="BH189" s="1"/>
      <c r="BI189" s="1"/>
      <c r="BJ189" s="1"/>
      <c r="BK189" s="1"/>
      <c r="BL189" s="1"/>
      <c r="BM189" s="1"/>
    </row>
    <row r="190" spans="2:65" s="13" customFormat="1">
      <c r="B190" s="14">
        <v>6100</v>
      </c>
      <c r="C190" s="15" t="s">
        <v>173</v>
      </c>
      <c r="D190" s="12"/>
      <c r="E190" s="12"/>
      <c r="F190" s="12"/>
      <c r="G190" s="12"/>
      <c r="H190" s="12"/>
      <c r="I190" s="12"/>
      <c r="J190" s="12"/>
      <c r="K190" s="12"/>
      <c r="L190" s="12"/>
      <c r="M190" s="12"/>
      <c r="N190" s="12"/>
      <c r="O190" s="12"/>
      <c r="P190" s="12"/>
      <c r="Q190" s="12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  <c r="BB190" s="1"/>
      <c r="BC190" s="1"/>
      <c r="BD190" s="1"/>
      <c r="BE190" s="1"/>
      <c r="BF190" s="1"/>
      <c r="BG190" s="1"/>
      <c r="BH190" s="1"/>
      <c r="BI190" s="1"/>
      <c r="BJ190" s="1"/>
      <c r="BK190" s="1"/>
      <c r="BL190" s="1"/>
      <c r="BM190" s="1"/>
    </row>
    <row r="191" spans="2:65" s="13" customFormat="1" ht="25.5">
      <c r="B191" s="16">
        <v>613</v>
      </c>
      <c r="C191" s="17" t="s">
        <v>174</v>
      </c>
      <c r="D191" s="12">
        <v>141224137.43000001</v>
      </c>
      <c r="E191" s="12">
        <v>0</v>
      </c>
      <c r="F191" s="12">
        <v>0</v>
      </c>
      <c r="G191" s="12">
        <v>0</v>
      </c>
      <c r="H191" s="12">
        <f>+E191-F191+G191</f>
        <v>0</v>
      </c>
      <c r="I191" s="12">
        <f t="shared" ref="I191" si="180">+D191+H191</f>
        <v>141224137.43000001</v>
      </c>
      <c r="J191" s="12">
        <v>0</v>
      </c>
      <c r="K191" s="12">
        <f t="shared" ref="K191" si="181">+I191-J191</f>
        <v>141224137.43000001</v>
      </c>
      <c r="L191" s="12">
        <v>0</v>
      </c>
      <c r="M191" s="12">
        <f t="shared" ref="M191" si="182">+J191-L191</f>
        <v>0</v>
      </c>
      <c r="N191" s="12">
        <f t="shared" ref="N191" si="183">+I191-L191</f>
        <v>141224137.43000001</v>
      </c>
      <c r="O191" s="12">
        <v>0</v>
      </c>
      <c r="P191" s="12">
        <f>+O191</f>
        <v>0</v>
      </c>
      <c r="Q191" s="12">
        <f t="shared" ref="Q191" si="184">+L191-P191</f>
        <v>0</v>
      </c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  <c r="BB191" s="1"/>
      <c r="BC191" s="1"/>
      <c r="BD191" s="1"/>
      <c r="BE191" s="1"/>
      <c r="BF191" s="1"/>
      <c r="BG191" s="1"/>
      <c r="BH191" s="1"/>
      <c r="BI191" s="1"/>
      <c r="BJ191" s="1"/>
      <c r="BK191" s="1"/>
      <c r="BL191" s="1"/>
      <c r="BM191" s="1"/>
    </row>
    <row r="192" spans="2:65" s="13" customFormat="1">
      <c r="B192" s="16"/>
      <c r="C192" s="17"/>
      <c r="D192" s="12"/>
      <c r="E192" s="12"/>
      <c r="F192" s="12"/>
      <c r="G192" s="12"/>
      <c r="H192" s="12"/>
      <c r="I192" s="12"/>
      <c r="J192" s="12"/>
      <c r="K192" s="12"/>
      <c r="L192" s="12"/>
      <c r="M192" s="12"/>
      <c r="N192" s="12"/>
      <c r="O192" s="12"/>
      <c r="P192" s="12"/>
      <c r="Q192" s="12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  <c r="BB192" s="1"/>
      <c r="BC192" s="1"/>
      <c r="BD192" s="1"/>
      <c r="BE192" s="1"/>
      <c r="BF192" s="1"/>
      <c r="BG192" s="1"/>
      <c r="BH192" s="1"/>
      <c r="BI192" s="1"/>
      <c r="BJ192" s="1"/>
      <c r="BK192" s="1"/>
      <c r="BL192" s="1"/>
      <c r="BM192" s="1"/>
    </row>
    <row r="193" spans="2:65" s="13" customFormat="1">
      <c r="B193" s="14">
        <v>6200</v>
      </c>
      <c r="C193" s="15" t="s">
        <v>175</v>
      </c>
      <c r="D193" s="12"/>
      <c r="E193" s="12"/>
      <c r="F193" s="12"/>
      <c r="G193" s="12"/>
      <c r="H193" s="12"/>
      <c r="I193" s="12"/>
      <c r="J193" s="12"/>
      <c r="K193" s="12"/>
      <c r="L193" s="12"/>
      <c r="M193" s="12"/>
      <c r="N193" s="12"/>
      <c r="O193" s="12"/>
      <c r="P193" s="12"/>
      <c r="Q193" s="12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  <c r="BA193" s="1"/>
      <c r="BB193" s="1"/>
      <c r="BC193" s="1"/>
      <c r="BD193" s="1"/>
      <c r="BE193" s="1"/>
      <c r="BF193" s="1"/>
      <c r="BG193" s="1"/>
      <c r="BH193" s="1"/>
      <c r="BI193" s="1"/>
      <c r="BJ193" s="1"/>
      <c r="BK193" s="1"/>
      <c r="BL193" s="1"/>
      <c r="BM193" s="1"/>
    </row>
    <row r="194" spans="2:65" s="13" customFormat="1">
      <c r="B194" s="16">
        <v>622</v>
      </c>
      <c r="C194" s="17" t="s">
        <v>176</v>
      </c>
      <c r="D194" s="12">
        <v>715853.6</v>
      </c>
      <c r="E194" s="12">
        <v>0</v>
      </c>
      <c r="F194" s="12">
        <v>0</v>
      </c>
      <c r="G194" s="12">
        <v>0</v>
      </c>
      <c r="H194" s="12">
        <f t="shared" ref="H194:H195" si="185">+E194-F194+G194</f>
        <v>0</v>
      </c>
      <c r="I194" s="12">
        <f t="shared" ref="I194:I195" si="186">+D194+H194</f>
        <v>715853.6</v>
      </c>
      <c r="J194" s="12">
        <v>0</v>
      </c>
      <c r="K194" s="12">
        <f t="shared" ref="K194:K195" si="187">+I194-J194</f>
        <v>715853.6</v>
      </c>
      <c r="L194" s="12">
        <v>0</v>
      </c>
      <c r="M194" s="12">
        <f t="shared" ref="M194:M195" si="188">+J194-L194</f>
        <v>0</v>
      </c>
      <c r="N194" s="12">
        <f t="shared" ref="N194:N195" si="189">+I194-L194</f>
        <v>715853.6</v>
      </c>
      <c r="O194" s="12">
        <v>0</v>
      </c>
      <c r="P194" s="12">
        <f>+O194</f>
        <v>0</v>
      </c>
      <c r="Q194" s="12">
        <f t="shared" ref="Q194:Q195" si="190">+L194-P194</f>
        <v>0</v>
      </c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  <c r="BA194" s="1"/>
      <c r="BB194" s="1"/>
      <c r="BC194" s="1"/>
      <c r="BD194" s="1"/>
      <c r="BE194" s="1"/>
      <c r="BF194" s="1"/>
      <c r="BG194" s="1"/>
      <c r="BH194" s="1"/>
      <c r="BI194" s="1"/>
      <c r="BJ194" s="1"/>
      <c r="BK194" s="1"/>
      <c r="BL194" s="1"/>
      <c r="BM194" s="1"/>
    </row>
    <row r="195" spans="2:65" s="13" customFormat="1" ht="25.5">
      <c r="B195" s="16">
        <v>623</v>
      </c>
      <c r="C195" s="17" t="s">
        <v>174</v>
      </c>
      <c r="D195" s="12">
        <v>287775399.54000002</v>
      </c>
      <c r="E195" s="12">
        <v>0</v>
      </c>
      <c r="F195" s="12">
        <v>0</v>
      </c>
      <c r="G195" s="12">
        <v>0</v>
      </c>
      <c r="H195" s="12">
        <f t="shared" si="185"/>
        <v>0</v>
      </c>
      <c r="I195" s="12">
        <f t="shared" si="186"/>
        <v>287775399.54000002</v>
      </c>
      <c r="J195" s="12">
        <v>0</v>
      </c>
      <c r="K195" s="12">
        <f t="shared" si="187"/>
        <v>287775399.54000002</v>
      </c>
      <c r="L195" s="12">
        <v>0</v>
      </c>
      <c r="M195" s="12">
        <f t="shared" si="188"/>
        <v>0</v>
      </c>
      <c r="N195" s="12">
        <f t="shared" si="189"/>
        <v>287775399.54000002</v>
      </c>
      <c r="O195" s="12">
        <v>0</v>
      </c>
      <c r="P195" s="12">
        <f>+O195</f>
        <v>0</v>
      </c>
      <c r="Q195" s="12">
        <f t="shared" si="190"/>
        <v>0</v>
      </c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1"/>
      <c r="BC195" s="1"/>
      <c r="BD195" s="1"/>
      <c r="BE195" s="1"/>
      <c r="BF195" s="1"/>
      <c r="BG195" s="1"/>
      <c r="BH195" s="1"/>
      <c r="BI195" s="1"/>
      <c r="BJ195" s="1"/>
      <c r="BK195" s="1"/>
      <c r="BL195" s="1"/>
      <c r="BM195" s="1"/>
    </row>
    <row r="196" spans="2:65" s="34" customFormat="1">
      <c r="B196" s="37"/>
      <c r="C196" s="38" t="s">
        <v>177</v>
      </c>
      <c r="D196" s="39">
        <f t="shared" ref="D196:Q196" si="191">SUM(D189:D195)</f>
        <v>429715390.57000005</v>
      </c>
      <c r="E196" s="39">
        <f t="shared" si="191"/>
        <v>0</v>
      </c>
      <c r="F196" s="39">
        <f t="shared" si="191"/>
        <v>0</v>
      </c>
      <c r="G196" s="39">
        <f t="shared" si="191"/>
        <v>0</v>
      </c>
      <c r="H196" s="39">
        <f t="shared" si="191"/>
        <v>0</v>
      </c>
      <c r="I196" s="39">
        <f t="shared" si="191"/>
        <v>429715390.57000005</v>
      </c>
      <c r="J196" s="39">
        <f t="shared" si="191"/>
        <v>0</v>
      </c>
      <c r="K196" s="39">
        <f t="shared" si="191"/>
        <v>429715390.57000005</v>
      </c>
      <c r="L196" s="39">
        <f t="shared" si="191"/>
        <v>0</v>
      </c>
      <c r="M196" s="39">
        <f t="shared" si="191"/>
        <v>0</v>
      </c>
      <c r="N196" s="39">
        <f t="shared" si="191"/>
        <v>429715390.57000005</v>
      </c>
      <c r="O196" s="39">
        <f t="shared" si="191"/>
        <v>0</v>
      </c>
      <c r="P196" s="39">
        <f t="shared" si="191"/>
        <v>0</v>
      </c>
      <c r="Q196" s="39">
        <f t="shared" si="191"/>
        <v>0</v>
      </c>
      <c r="R196" s="33"/>
      <c r="S196" s="33"/>
      <c r="T196" s="33"/>
      <c r="U196" s="33"/>
      <c r="V196" s="33"/>
      <c r="W196" s="33"/>
      <c r="X196" s="33"/>
      <c r="Y196" s="33"/>
      <c r="Z196" s="33"/>
      <c r="AA196" s="33"/>
      <c r="AB196" s="33"/>
      <c r="AC196" s="33"/>
      <c r="AD196" s="33"/>
      <c r="AE196" s="33"/>
      <c r="AF196" s="33"/>
      <c r="AG196" s="33"/>
      <c r="AH196" s="33"/>
      <c r="AI196" s="33"/>
      <c r="AJ196" s="33"/>
      <c r="AK196" s="33"/>
      <c r="AL196" s="33"/>
      <c r="AM196" s="33"/>
      <c r="AN196" s="33"/>
      <c r="AO196" s="33"/>
      <c r="AP196" s="33"/>
      <c r="AQ196" s="33"/>
      <c r="AR196" s="33"/>
      <c r="AS196" s="33"/>
      <c r="AT196" s="33"/>
      <c r="AU196" s="33"/>
      <c r="AV196" s="33"/>
      <c r="AW196" s="33"/>
      <c r="AX196" s="33"/>
      <c r="AY196" s="33"/>
      <c r="AZ196" s="33"/>
      <c r="BA196" s="33"/>
      <c r="BB196" s="33"/>
      <c r="BC196" s="33"/>
      <c r="BD196" s="33"/>
      <c r="BE196" s="33"/>
      <c r="BF196" s="33"/>
      <c r="BG196" s="33"/>
      <c r="BH196" s="33"/>
      <c r="BI196" s="33"/>
      <c r="BJ196" s="33"/>
      <c r="BK196" s="33"/>
      <c r="BL196" s="33"/>
      <c r="BM196" s="33"/>
    </row>
    <row r="197" spans="2:65" s="13" customFormat="1">
      <c r="B197" s="16"/>
      <c r="C197" s="15"/>
      <c r="D197" s="41"/>
      <c r="E197" s="41"/>
      <c r="F197" s="41"/>
      <c r="G197" s="41"/>
      <c r="H197" s="41"/>
      <c r="I197" s="41"/>
      <c r="J197" s="41"/>
      <c r="K197" s="41"/>
      <c r="L197" s="41"/>
      <c r="M197" s="41"/>
      <c r="N197" s="41"/>
      <c r="O197" s="41"/>
      <c r="P197" s="41"/>
      <c r="Q197" s="4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/>
      <c r="BB197" s="1"/>
      <c r="BC197" s="1"/>
      <c r="BD197" s="1"/>
      <c r="BE197" s="1"/>
      <c r="BF197" s="1"/>
      <c r="BG197" s="1"/>
      <c r="BH197" s="1"/>
      <c r="BI197" s="1"/>
      <c r="BJ197" s="1"/>
      <c r="BK197" s="1"/>
      <c r="BL197" s="1"/>
      <c r="BM197" s="1"/>
    </row>
    <row r="198" spans="2:65" s="13" customFormat="1">
      <c r="B198" s="14">
        <v>9000</v>
      </c>
      <c r="C198" s="15" t="s">
        <v>178</v>
      </c>
      <c r="D198" s="12"/>
      <c r="E198" s="12"/>
      <c r="F198" s="12"/>
      <c r="G198" s="12"/>
      <c r="H198" s="12"/>
      <c r="I198" s="12"/>
      <c r="J198" s="12"/>
      <c r="K198" s="12"/>
      <c r="L198" s="12"/>
      <c r="M198" s="12"/>
      <c r="N198" s="12"/>
      <c r="O198" s="12"/>
      <c r="P198" s="12"/>
      <c r="Q198" s="12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  <c r="BA198" s="1"/>
      <c r="BB198" s="1"/>
      <c r="BC198" s="1"/>
      <c r="BD198" s="1"/>
      <c r="BE198" s="1"/>
      <c r="BF198" s="1"/>
      <c r="BG198" s="1"/>
      <c r="BH198" s="1"/>
      <c r="BI198" s="1"/>
      <c r="BJ198" s="1"/>
      <c r="BK198" s="1"/>
      <c r="BL198" s="1"/>
      <c r="BM198" s="1"/>
    </row>
    <row r="199" spans="2:65" s="13" customFormat="1">
      <c r="B199" s="14">
        <v>9100</v>
      </c>
      <c r="C199" s="15" t="s">
        <v>179</v>
      </c>
      <c r="D199" s="12"/>
      <c r="E199" s="12"/>
      <c r="F199" s="12"/>
      <c r="G199" s="12"/>
      <c r="H199" s="12"/>
      <c r="I199" s="12"/>
      <c r="J199" s="12"/>
      <c r="K199" s="12"/>
      <c r="L199" s="12"/>
      <c r="M199" s="12"/>
      <c r="N199" s="12"/>
      <c r="O199" s="12"/>
      <c r="P199" s="12"/>
      <c r="Q199" s="12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  <c r="BA199" s="1"/>
      <c r="BB199" s="1"/>
      <c r="BC199" s="1"/>
      <c r="BD199" s="1"/>
      <c r="BE199" s="1"/>
      <c r="BF199" s="1"/>
      <c r="BG199" s="1"/>
      <c r="BH199" s="1"/>
      <c r="BI199" s="1"/>
      <c r="BJ199" s="1"/>
      <c r="BK199" s="1"/>
      <c r="BL199" s="1"/>
      <c r="BM199" s="1"/>
    </row>
    <row r="200" spans="2:65" s="13" customFormat="1" ht="25.5">
      <c r="B200" s="16">
        <v>911</v>
      </c>
      <c r="C200" s="17" t="s">
        <v>180</v>
      </c>
      <c r="D200" s="12">
        <v>11000000</v>
      </c>
      <c r="E200" s="12">
        <v>0</v>
      </c>
      <c r="F200" s="12">
        <v>0</v>
      </c>
      <c r="G200" s="12">
        <v>0</v>
      </c>
      <c r="H200" s="12">
        <f t="shared" ref="H200" si="192">+E200-F200+G200</f>
        <v>0</v>
      </c>
      <c r="I200" s="12">
        <f t="shared" ref="I200" si="193">+D200+H200</f>
        <v>11000000</v>
      </c>
      <c r="J200" s="12">
        <v>0</v>
      </c>
      <c r="K200" s="12">
        <f t="shared" ref="K200" si="194">+I200-J200</f>
        <v>11000000</v>
      </c>
      <c r="L200" s="12">
        <v>0</v>
      </c>
      <c r="M200" s="12">
        <f t="shared" ref="M200" si="195">+J200-L200</f>
        <v>0</v>
      </c>
      <c r="N200" s="12">
        <f>+I200-L200</f>
        <v>11000000</v>
      </c>
      <c r="O200" s="12">
        <v>0</v>
      </c>
      <c r="P200" s="12">
        <f>+O200</f>
        <v>0</v>
      </c>
      <c r="Q200" s="12">
        <f t="shared" ref="Q200" si="196">+L200-P200</f>
        <v>0</v>
      </c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/>
      <c r="BB200" s="1"/>
      <c r="BC200" s="1"/>
      <c r="BD200" s="1"/>
      <c r="BE200" s="1"/>
      <c r="BF200" s="1"/>
      <c r="BG200" s="1"/>
      <c r="BH200" s="1"/>
      <c r="BI200" s="1"/>
      <c r="BJ200" s="1"/>
      <c r="BK200" s="1"/>
      <c r="BL200" s="1"/>
      <c r="BM200" s="1"/>
    </row>
    <row r="201" spans="2:65" s="13" customFormat="1">
      <c r="B201" s="16"/>
      <c r="C201" s="15"/>
      <c r="D201" s="41"/>
      <c r="E201" s="41"/>
      <c r="F201" s="41"/>
      <c r="G201" s="41"/>
      <c r="H201" s="41"/>
      <c r="I201" s="12"/>
      <c r="J201" s="12"/>
      <c r="K201" s="12"/>
      <c r="L201" s="12"/>
      <c r="M201" s="12"/>
      <c r="N201" s="12"/>
      <c r="O201" s="12"/>
      <c r="P201" s="12"/>
      <c r="Q201" s="12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/>
      <c r="BB201" s="1"/>
      <c r="BC201" s="1"/>
      <c r="BD201" s="1"/>
      <c r="BE201" s="1"/>
      <c r="BF201" s="1"/>
      <c r="BG201" s="1"/>
      <c r="BH201" s="1"/>
      <c r="BI201" s="1"/>
      <c r="BJ201" s="1"/>
      <c r="BK201" s="1"/>
      <c r="BL201" s="1"/>
      <c r="BM201" s="1"/>
    </row>
    <row r="202" spans="2:65" s="13" customFormat="1">
      <c r="B202" s="14">
        <v>9200</v>
      </c>
      <c r="C202" s="15" t="s">
        <v>181</v>
      </c>
      <c r="D202" s="12"/>
      <c r="E202" s="12"/>
      <c r="F202" s="12"/>
      <c r="G202" s="12"/>
      <c r="H202" s="12"/>
      <c r="I202" s="12"/>
      <c r="J202" s="12"/>
      <c r="K202" s="12"/>
      <c r="L202" s="12"/>
      <c r="M202" s="12"/>
      <c r="N202" s="12"/>
      <c r="O202" s="12"/>
      <c r="P202" s="12"/>
      <c r="Q202" s="12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/>
      <c r="BB202" s="1"/>
      <c r="BC202" s="1"/>
      <c r="BD202" s="1"/>
      <c r="BE202" s="1"/>
      <c r="BF202" s="1"/>
      <c r="BG202" s="1"/>
      <c r="BH202" s="1"/>
      <c r="BI202" s="1"/>
      <c r="BJ202" s="1"/>
      <c r="BK202" s="1"/>
      <c r="BL202" s="1"/>
      <c r="BM202" s="1"/>
    </row>
    <row r="203" spans="2:65" s="13" customFormat="1" ht="25.5">
      <c r="B203" s="16">
        <v>921</v>
      </c>
      <c r="C203" s="17" t="s">
        <v>182</v>
      </c>
      <c r="D203" s="12">
        <v>718000</v>
      </c>
      <c r="E203" s="12">
        <v>0</v>
      </c>
      <c r="F203" s="12">
        <v>0</v>
      </c>
      <c r="G203" s="12">
        <v>0</v>
      </c>
      <c r="H203" s="12">
        <f t="shared" ref="H203" si="197">+E203-F203+G203</f>
        <v>0</v>
      </c>
      <c r="I203" s="12">
        <f t="shared" ref="I203" si="198">+D203+H203</f>
        <v>718000</v>
      </c>
      <c r="J203" s="12">
        <v>0</v>
      </c>
      <c r="K203" s="12">
        <f t="shared" ref="K203" si="199">+I203-J203</f>
        <v>718000</v>
      </c>
      <c r="L203" s="12">
        <v>0</v>
      </c>
      <c r="M203" s="12">
        <f>+J203-L203</f>
        <v>0</v>
      </c>
      <c r="N203" s="12">
        <f>+I203-L203</f>
        <v>718000</v>
      </c>
      <c r="O203" s="12">
        <v>0</v>
      </c>
      <c r="P203" s="12">
        <f>+O203</f>
        <v>0</v>
      </c>
      <c r="Q203" s="12">
        <f t="shared" ref="Q203" si="200">+L203-P203</f>
        <v>0</v>
      </c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  <c r="BA203" s="1"/>
      <c r="BB203" s="1"/>
      <c r="BC203" s="1"/>
      <c r="BD203" s="1"/>
      <c r="BE203" s="1"/>
      <c r="BF203" s="1"/>
      <c r="BG203" s="1"/>
      <c r="BH203" s="1"/>
      <c r="BI203" s="1"/>
      <c r="BJ203" s="1"/>
      <c r="BK203" s="1"/>
      <c r="BL203" s="1"/>
      <c r="BM203" s="1"/>
    </row>
    <row r="204" spans="2:65" s="13" customFormat="1">
      <c r="B204" s="16"/>
      <c r="C204" s="17"/>
      <c r="D204" s="12"/>
      <c r="E204" s="12"/>
      <c r="F204" s="12"/>
      <c r="G204" s="12"/>
      <c r="H204" s="12"/>
      <c r="I204" s="12"/>
      <c r="J204" s="12"/>
      <c r="K204" s="12"/>
      <c r="L204" s="12"/>
      <c r="M204" s="12"/>
      <c r="N204" s="12"/>
      <c r="O204" s="12"/>
      <c r="P204" s="12"/>
      <c r="Q204" s="12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  <c r="AZ204" s="1"/>
      <c r="BA204" s="1"/>
      <c r="BB204" s="1"/>
      <c r="BC204" s="1"/>
      <c r="BD204" s="1"/>
      <c r="BE204" s="1"/>
      <c r="BF204" s="1"/>
      <c r="BG204" s="1"/>
      <c r="BH204" s="1"/>
      <c r="BI204" s="1"/>
      <c r="BJ204" s="1"/>
      <c r="BK204" s="1"/>
      <c r="BL204" s="1"/>
      <c r="BM204" s="1"/>
    </row>
    <row r="205" spans="2:65" s="13" customFormat="1">
      <c r="B205" s="14">
        <v>9900</v>
      </c>
      <c r="C205" s="15" t="s">
        <v>183</v>
      </c>
      <c r="D205" s="41"/>
      <c r="E205" s="41"/>
      <c r="F205" s="41"/>
      <c r="G205" s="41"/>
      <c r="H205" s="41"/>
      <c r="I205" s="12"/>
      <c r="J205" s="12"/>
      <c r="K205" s="12"/>
      <c r="L205" s="12"/>
      <c r="M205" s="12"/>
      <c r="N205" s="12"/>
      <c r="O205" s="12"/>
      <c r="P205" s="12"/>
      <c r="Q205" s="12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  <c r="AZ205" s="1"/>
      <c r="BA205" s="1"/>
      <c r="BB205" s="1"/>
      <c r="BC205" s="1"/>
      <c r="BD205" s="1"/>
      <c r="BE205" s="1"/>
      <c r="BF205" s="1"/>
      <c r="BG205" s="1"/>
      <c r="BH205" s="1"/>
      <c r="BI205" s="1"/>
      <c r="BJ205" s="1"/>
      <c r="BK205" s="1"/>
      <c r="BL205" s="1"/>
      <c r="BM205" s="1"/>
    </row>
    <row r="206" spans="2:65" s="13" customFormat="1">
      <c r="B206" s="16">
        <v>991</v>
      </c>
      <c r="C206" s="17" t="s">
        <v>184</v>
      </c>
      <c r="D206" s="12">
        <v>18930137.84</v>
      </c>
      <c r="E206" s="12">
        <v>0</v>
      </c>
      <c r="F206" s="12">
        <v>0</v>
      </c>
      <c r="G206" s="12">
        <v>0</v>
      </c>
      <c r="H206" s="12">
        <f t="shared" ref="H206" si="201">+E206-F206+G206</f>
        <v>0</v>
      </c>
      <c r="I206" s="12">
        <f t="shared" ref="I206" si="202">+D206+H206</f>
        <v>18930137.84</v>
      </c>
      <c r="J206" s="12">
        <v>9619747.0600000005</v>
      </c>
      <c r="K206" s="12">
        <f t="shared" ref="K206" si="203">+I206-J206</f>
        <v>9310390.7799999993</v>
      </c>
      <c r="L206" s="12">
        <v>9619747.0600000005</v>
      </c>
      <c r="M206" s="12">
        <f t="shared" ref="M206" si="204">+J206-L206</f>
        <v>0</v>
      </c>
      <c r="N206" s="12">
        <f>+I206-L206</f>
        <v>9310390.7799999993</v>
      </c>
      <c r="O206" s="12">
        <v>9619747.0600000005</v>
      </c>
      <c r="P206" s="12">
        <f>+O206</f>
        <v>9619747.0600000005</v>
      </c>
      <c r="Q206" s="12">
        <f t="shared" ref="Q206" si="205">+L206-P206</f>
        <v>0</v>
      </c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  <c r="AZ206" s="1"/>
      <c r="BA206" s="1"/>
      <c r="BB206" s="1"/>
      <c r="BC206" s="1"/>
      <c r="BD206" s="1"/>
      <c r="BE206" s="1"/>
      <c r="BF206" s="1"/>
      <c r="BG206" s="1"/>
      <c r="BH206" s="1"/>
      <c r="BI206" s="1"/>
      <c r="BJ206" s="1"/>
      <c r="BK206" s="1"/>
      <c r="BL206" s="1"/>
      <c r="BM206" s="1"/>
    </row>
    <row r="207" spans="2:65" s="34" customFormat="1">
      <c r="B207" s="37"/>
      <c r="C207" s="38" t="s">
        <v>185</v>
      </c>
      <c r="D207" s="39">
        <f t="shared" ref="D207:Q207" si="206">SUM(D198:D206)</f>
        <v>30648137.84</v>
      </c>
      <c r="E207" s="39">
        <f t="shared" si="206"/>
        <v>0</v>
      </c>
      <c r="F207" s="39">
        <f>SUM(F198:F206)</f>
        <v>0</v>
      </c>
      <c r="G207" s="39">
        <f>SUM(G198:G206)</f>
        <v>0</v>
      </c>
      <c r="H207" s="39">
        <f>SUM(H198:H206)</f>
        <v>0</v>
      </c>
      <c r="I207" s="39">
        <f t="shared" si="206"/>
        <v>30648137.84</v>
      </c>
      <c r="J207" s="39">
        <f t="shared" si="206"/>
        <v>9619747.0600000005</v>
      </c>
      <c r="K207" s="39">
        <f t="shared" si="206"/>
        <v>21028390.780000001</v>
      </c>
      <c r="L207" s="39">
        <f t="shared" ref="L207" si="207">SUM(L198:L206)</f>
        <v>9619747.0600000005</v>
      </c>
      <c r="M207" s="39">
        <f t="shared" si="206"/>
        <v>0</v>
      </c>
      <c r="N207" s="39">
        <f t="shared" si="206"/>
        <v>21028390.780000001</v>
      </c>
      <c r="O207" s="39">
        <f t="shared" si="206"/>
        <v>9619747.0600000005</v>
      </c>
      <c r="P207" s="39">
        <f t="shared" si="206"/>
        <v>9619747.0600000005</v>
      </c>
      <c r="Q207" s="39">
        <f t="shared" si="206"/>
        <v>0</v>
      </c>
      <c r="R207" s="33"/>
      <c r="S207" s="33"/>
      <c r="T207" s="33"/>
      <c r="U207" s="33"/>
      <c r="V207" s="33"/>
      <c r="W207" s="33"/>
      <c r="X207" s="33"/>
      <c r="Y207" s="33"/>
      <c r="Z207" s="33"/>
      <c r="AA207" s="33"/>
      <c r="AB207" s="33"/>
      <c r="AC207" s="33"/>
      <c r="AD207" s="33"/>
      <c r="AE207" s="33"/>
      <c r="AF207" s="33"/>
      <c r="AG207" s="33"/>
      <c r="AH207" s="33"/>
      <c r="AI207" s="33"/>
      <c r="AJ207" s="33"/>
      <c r="AK207" s="33"/>
      <c r="AL207" s="33"/>
      <c r="AM207" s="33"/>
      <c r="AN207" s="33"/>
      <c r="AO207" s="33"/>
      <c r="AP207" s="33"/>
      <c r="AQ207" s="33"/>
      <c r="AR207" s="33"/>
      <c r="AS207" s="33"/>
      <c r="AT207" s="33"/>
      <c r="AU207" s="33"/>
      <c r="AV207" s="33"/>
      <c r="AW207" s="33"/>
      <c r="AX207" s="33"/>
      <c r="AY207" s="33"/>
      <c r="AZ207" s="33"/>
      <c r="BA207" s="33"/>
      <c r="BB207" s="33"/>
      <c r="BC207" s="33"/>
      <c r="BD207" s="33"/>
      <c r="BE207" s="33"/>
      <c r="BF207" s="33"/>
      <c r="BG207" s="33"/>
      <c r="BH207" s="33"/>
      <c r="BI207" s="33"/>
      <c r="BJ207" s="33"/>
      <c r="BK207" s="33"/>
      <c r="BL207" s="33"/>
      <c r="BM207" s="33"/>
    </row>
    <row r="208" spans="2:65" s="13" customFormat="1">
      <c r="B208" s="42"/>
      <c r="C208" s="43" t="s">
        <v>186</v>
      </c>
      <c r="D208" s="44">
        <f>+D35+D88+D153+D187+D196+D207</f>
        <v>757205513.60000014</v>
      </c>
      <c r="E208" s="44">
        <f>+E35+E88+E153+E187+E196+E207</f>
        <v>24609369.330000006</v>
      </c>
      <c r="F208" s="44">
        <f>+F35+F88+F153+F187+F196+F207</f>
        <v>24609369.329999998</v>
      </c>
      <c r="G208" s="44">
        <f>+G35+G88+G153+G187+G196+G207</f>
        <v>0</v>
      </c>
      <c r="H208" s="44">
        <f t="shared" ref="H208:Q208" si="208">+H35+H88+H153+H187+H196+H207</f>
        <v>2.1864252630621195E-9</v>
      </c>
      <c r="I208" s="44">
        <f t="shared" si="208"/>
        <v>757205513.60000002</v>
      </c>
      <c r="J208" s="44">
        <f t="shared" si="208"/>
        <v>204010764.69</v>
      </c>
      <c r="K208" s="44">
        <f t="shared" si="208"/>
        <v>553194748.91000009</v>
      </c>
      <c r="L208" s="44">
        <f t="shared" si="208"/>
        <v>120105063.16999999</v>
      </c>
      <c r="M208" s="44">
        <f t="shared" si="208"/>
        <v>83905701.519999996</v>
      </c>
      <c r="N208" s="44">
        <f t="shared" si="208"/>
        <v>637100450.43000007</v>
      </c>
      <c r="O208" s="44">
        <f t="shared" si="208"/>
        <v>114028269.36999999</v>
      </c>
      <c r="P208" s="44">
        <f t="shared" si="208"/>
        <v>114028269.36999999</v>
      </c>
      <c r="Q208" s="44">
        <f t="shared" si="208"/>
        <v>6076793.7999999989</v>
      </c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  <c r="AZ208" s="1"/>
      <c r="BA208" s="1"/>
      <c r="BB208" s="1"/>
      <c r="BC208" s="1"/>
      <c r="BD208" s="1"/>
      <c r="BE208" s="1"/>
      <c r="BF208" s="1"/>
      <c r="BG208" s="1"/>
      <c r="BH208" s="1"/>
      <c r="BI208" s="1"/>
      <c r="BJ208" s="1"/>
      <c r="BK208" s="1"/>
      <c r="BL208" s="1"/>
      <c r="BM208" s="1"/>
    </row>
    <row r="209" spans="2:65" s="13" customFormat="1">
      <c r="D209" s="45"/>
      <c r="E209" s="46"/>
      <c r="F209" s="46"/>
      <c r="G209" s="46"/>
      <c r="H209" s="46"/>
      <c r="I209" s="47"/>
      <c r="J209" s="46"/>
      <c r="K209" s="47"/>
      <c r="L209" s="47"/>
      <c r="M209" s="47"/>
      <c r="N209" s="47"/>
      <c r="O209" s="45"/>
      <c r="P209" s="45"/>
      <c r="Q209" s="48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  <c r="AZ209" s="1"/>
      <c r="BA209" s="1"/>
      <c r="BB209" s="1"/>
      <c r="BC209" s="1"/>
      <c r="BD209" s="1"/>
      <c r="BE209" s="1"/>
      <c r="BF209" s="1"/>
      <c r="BG209" s="1"/>
      <c r="BH209" s="1"/>
      <c r="BI209" s="1"/>
      <c r="BJ209" s="1"/>
      <c r="BK209" s="1"/>
      <c r="BL209" s="1"/>
      <c r="BM209" s="1"/>
    </row>
    <row r="210" spans="2:65">
      <c r="D210" s="49"/>
      <c r="F210" s="50"/>
      <c r="I210" s="34"/>
      <c r="J210" s="34"/>
      <c r="L210" s="52"/>
      <c r="M210" s="53"/>
      <c r="N210" s="34"/>
    </row>
    <row r="211" spans="2:65" ht="15">
      <c r="B211" s="54" t="s">
        <v>187</v>
      </c>
      <c r="C211" s="54"/>
      <c r="D211" s="54"/>
      <c r="E211" s="54"/>
      <c r="F211" s="54"/>
      <c r="G211" s="54"/>
      <c r="H211" s="54"/>
      <c r="I211" s="54"/>
      <c r="J211" s="54"/>
      <c r="K211" s="54"/>
      <c r="L211" s="54"/>
      <c r="M211" s="54"/>
      <c r="N211" s="54"/>
      <c r="O211" s="54"/>
      <c r="P211" s="54"/>
      <c r="Q211" s="54"/>
    </row>
    <row r="222" spans="2:65">
      <c r="L222" s="34"/>
    </row>
  </sheetData>
  <autoFilter ref="B6:Q209">
    <filterColumn colId="3" showButton="0"/>
  </autoFilter>
  <mergeCells count="6">
    <mergeCell ref="B211:Q211"/>
    <mergeCell ref="B1:Q1"/>
    <mergeCell ref="B2:Q2"/>
    <mergeCell ref="B3:Q3"/>
    <mergeCell ref="B4:Q4"/>
    <mergeCell ref="E6:F6"/>
  </mergeCells>
  <printOptions horizontalCentered="1"/>
  <pageMargins left="0.31496062992125984" right="0.74803149606299213" top="0.39370078740157483" bottom="0.47244094488188981" header="0" footer="0.19685039370078741"/>
  <pageSetup paperSize="5" scale="70" orientation="landscape" r:id="rId1"/>
  <headerFooter>
    <oddFooter>&amp;R&amp;P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11.1 REP_ANALITICO_EJ_PPTO</vt:lpstr>
      <vt:lpstr>'11.1 REP_ANALITICO_EJ_PPTO'!Área_de_impresión</vt:lpstr>
      <vt:lpstr>'11.1 REP_ANALITICO_EJ_PPTO'!Títulos_a_imprimir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Control Presupuestal</dc:creator>
  <cp:lastModifiedBy>Control Presupuestal</cp:lastModifiedBy>
  <cp:lastPrinted>2017-07-06T13:54:33Z</cp:lastPrinted>
  <dcterms:created xsi:type="dcterms:W3CDTF">2017-06-30T13:41:02Z</dcterms:created>
  <dcterms:modified xsi:type="dcterms:W3CDTF">2017-07-06T14:07:22Z</dcterms:modified>
</cp:coreProperties>
</file>