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7680"/>
  </bookViews>
  <sheets>
    <sheet name="11 EDO_ANALITICO_EJ_PPTO" sheetId="1" r:id="rId1"/>
  </sheets>
  <definedNames>
    <definedName name="_xlnm.Print_Titles" localSheetId="0">'11 EDO_ANALITICO_EJ_PPTO'!$1:$9</definedName>
  </definedNames>
  <calcPr calcId="125725"/>
</workbook>
</file>

<file path=xl/calcChain.xml><?xml version="1.0" encoding="utf-8"?>
<calcChain xmlns="http://schemas.openxmlformats.org/spreadsheetml/2006/main">
  <c r="F53" i="1"/>
  <c r="I53" s="1"/>
  <c r="F52"/>
  <c r="I52" s="1"/>
  <c r="F51"/>
  <c r="I51" s="1"/>
  <c r="H50"/>
  <c r="G50"/>
  <c r="E50"/>
  <c r="D50"/>
  <c r="F49"/>
  <c r="I49" s="1"/>
  <c r="F48"/>
  <c r="I48" s="1"/>
  <c r="F47"/>
  <c r="I47" s="1"/>
  <c r="H46"/>
  <c r="G46"/>
  <c r="E46"/>
  <c r="D46"/>
  <c r="F45"/>
  <c r="I45" s="1"/>
  <c r="F44"/>
  <c r="I44" s="1"/>
  <c r="F43"/>
  <c r="I43" s="1"/>
  <c r="F42"/>
  <c r="I42" s="1"/>
  <c r="F41"/>
  <c r="I41" s="1"/>
  <c r="F40"/>
  <c r="I40" s="1"/>
  <c r="F39"/>
  <c r="I39" s="1"/>
  <c r="H38"/>
  <c r="G38"/>
  <c r="E38"/>
  <c r="D38"/>
  <c r="F37"/>
  <c r="I37" s="1"/>
  <c r="I36" s="1"/>
  <c r="H36"/>
  <c r="G36"/>
  <c r="E36"/>
  <c r="D36"/>
  <c r="F35"/>
  <c r="I35" s="1"/>
  <c r="F34"/>
  <c r="I34" s="1"/>
  <c r="F33"/>
  <c r="I33" s="1"/>
  <c r="F32"/>
  <c r="I32" s="1"/>
  <c r="F31"/>
  <c r="I31" s="1"/>
  <c r="F30"/>
  <c r="I30" s="1"/>
  <c r="F29"/>
  <c r="I29" s="1"/>
  <c r="F28"/>
  <c r="I28" s="1"/>
  <c r="F27"/>
  <c r="I27" s="1"/>
  <c r="H26"/>
  <c r="G26"/>
  <c r="E26"/>
  <c r="D26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H17"/>
  <c r="G17"/>
  <c r="E17"/>
  <c r="D17"/>
  <c r="I16"/>
  <c r="F16"/>
  <c r="F15"/>
  <c r="I15" s="1"/>
  <c r="F14"/>
  <c r="I14" s="1"/>
  <c r="F13"/>
  <c r="I13" s="1"/>
  <c r="F12"/>
  <c r="I12" s="1"/>
  <c r="F11"/>
  <c r="I11" s="1"/>
  <c r="H10"/>
  <c r="G10"/>
  <c r="E10"/>
  <c r="D10"/>
  <c r="D54" s="1"/>
  <c r="H54" l="1"/>
  <c r="G54"/>
  <c r="F50"/>
  <c r="F46"/>
  <c r="I46"/>
  <c r="F38"/>
  <c r="E54"/>
  <c r="F26"/>
  <c r="I10"/>
  <c r="F10"/>
  <c r="I17"/>
  <c r="I26"/>
  <c r="I38"/>
  <c r="I50"/>
  <c r="F36"/>
  <c r="F17"/>
  <c r="I54" l="1"/>
  <c r="F54"/>
</calcChain>
</file>

<file path=xl/sharedStrings.xml><?xml version="1.0" encoding="utf-8"?>
<sst xmlns="http://schemas.openxmlformats.org/spreadsheetml/2006/main" count="61" uniqueCount="61">
  <si>
    <t>COMISION MUNICIPAL DE AGUA POTABLE Y ALCANTARILLADO DEL MPIO. DE ALTAMIRA TAMAULIPAS</t>
  </si>
  <si>
    <t>ESTADO ANALÍTICO DEL EJERCICIO DEL PRESUPUESTO DE EGRESOS</t>
  </si>
  <si>
    <t>CLASIFICACIÓN POR OBJETO DEL GASTO (CAPÍTULO Y CONCEPTO)</t>
  </si>
  <si>
    <t>DEL 1 DE ENERO AL 30 DE JUNIO DE 2017</t>
  </si>
  <si>
    <t>11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</si>
  <si>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</si>
  <si>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</si>
  <si>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</si>
  <si>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</si>
  <si>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</si>
  <si>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</si>
  <si>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</si>
  <si>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</si>
  <si>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</si>
  <si>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</si>
  <si>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</si>
  <si>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</si>
  <si>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</si>
  <si>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</si>
  <si>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</si>
  <si>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</si>
  <si>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</si>
  <si>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</si>
  <si>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</si>
  <si>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</si>
  <si>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</si>
  <si>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</si>
  <si>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</si>
  <si>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</si>
  <si>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</si>
  <si>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</si>
  <si>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</si>
  <si>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</si>
  <si>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</si>
  <si>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</si>
  <si>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</si>
  <si>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</si>
  <si>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</si>
  <si>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</si>
  <si>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</si>
  <si>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</si>
  <si>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</si>
  <si>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</si>
  <si>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</si>
  <si>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</si>
  <si>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</si>
  <si>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</si>
  <si>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Vehículos y Equipo de Transporte</t>
  </si>
  <si>
    <t>Maquinaria, Otros equipos y Herramientas</t>
  </si>
  <si>
    <t>Bienes Inmuebles</t>
  </si>
  <si>
    <t>Activos Intangibles</t>
  </si>
  <si>
    <t>Inversion Pública</t>
  </si>
  <si>
    <t>Obra Pública en Bienes de Dominio Público</t>
  </si>
  <si>
    <t>Obra Pública en Bienes Propios</t>
  </si>
  <si>
    <t xml:space="preserve">Proyectos Productivos y Acciones de Fomento </t>
  </si>
  <si>
    <t>Deuda Pública</t>
  </si>
  <si>
    <t>Amortizaciones de la Deuda Pública</t>
  </si>
  <si>
    <t>Intereses de la Deuda Pública</t>
  </si>
  <si>
    <t>Adeudos de Ejercicios Fiscales Anteriores (ADEFAS)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</si>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</sst>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2" fillId="0" borderId="0"/>
    <xf numFmtId="44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5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justify" vertical="center" wrapText="1"/>
    </xf>
    <xf numFmtId="164" fontId="2" fillId="0" borderId="12" xfId="2" applyNumberFormat="1" applyFont="1" applyBorder="1"/>
    <xf numFmtId="164" fontId="2" fillId="0" borderId="12" xfId="2" applyNumberFormat="1" applyFont="1" applyFill="1" applyBorder="1"/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 indent="1"/>
    </xf>
    <xf numFmtId="41" fontId="5" fillId="0" borderId="13" xfId="1" applyNumberFormat="1" applyFont="1" applyFill="1" applyBorder="1"/>
    <xf numFmtId="41" fontId="5" fillId="0" borderId="13" xfId="1" applyNumberFormat="1" applyFont="1" applyBorder="1"/>
    <xf numFmtId="0" fontId="5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justify" vertical="center" wrapText="1"/>
    </xf>
    <xf numFmtId="164" fontId="2" fillId="0" borderId="4" xfId="2" applyNumberFormat="1" applyFont="1" applyBorder="1"/>
    <xf numFmtId="164" fontId="2" fillId="0" borderId="4" xfId="2" applyNumberFormat="1" applyFont="1" applyFill="1" applyBorder="1"/>
    <xf numFmtId="164" fontId="2" fillId="0" borderId="13" xfId="2" applyNumberFormat="1" applyFont="1" applyBorder="1"/>
    <xf numFmtId="0" fontId="10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vertical="center" wrapText="1"/>
    </xf>
    <xf numFmtId="0" fontId="5" fillId="0" borderId="7" xfId="0" applyFont="1" applyBorder="1"/>
    <xf numFmtId="0" fontId="5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164" fontId="2" fillId="0" borderId="15" xfId="2" applyNumberFormat="1" applyFont="1" applyBorder="1"/>
    <xf numFmtId="0" fontId="11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Border="1"/>
    <xf numFmtId="0" fontId="1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9">
    <cellStyle name="=C:\WINNT\SYSTEM32\COMMAND.COM" xfId="3"/>
    <cellStyle name="Millares" xfId="1" builtinId="3"/>
    <cellStyle name="Moneda" xfId="2" builtinId="4"/>
    <cellStyle name="Moneda 3" xfId="4"/>
    <cellStyle name="Normal" xfId="0" builtinId="0"/>
    <cellStyle name="Normal 2" xfId="5"/>
    <cellStyle name="Normal 3" xfId="6"/>
    <cellStyle name="Normal 4" xfId="7"/>
    <cellStyle name="Normal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59</xdr:row>
      <xdr:rowOff>9525</xdr:rowOff>
    </xdr:from>
    <xdr:ext cx="3143250" cy="857250"/>
    <xdr:sp macro="" textlink="">
      <xdr:nvSpPr>
        <xdr:cNvPr id="2" name="1 CuadroTexto"/>
        <xdr:cNvSpPr txBox="1"/>
      </xdr:nvSpPr>
      <xdr:spPr>
        <a:xfrm>
          <a:off x="0" y="11229975"/>
          <a:ext cx="314325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ALMA LAURA AMPARÁN CRUZ</a:t>
          </a:r>
        </a:p>
        <a:p>
          <a:pPr algn="ctr"/>
          <a:r>
            <a:rPr lang="es-MX" sz="1100" b="1" baseline="0"/>
            <a:t>PRESIDENTA MUNICIPAL Y DEL CONSEJO</a:t>
          </a:r>
        </a:p>
        <a:p>
          <a:pPr algn="ctr"/>
          <a:r>
            <a:rPr lang="es-MX" sz="1100" b="1" baseline="0"/>
            <a:t>AUTORIZÓ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2</xdr:col>
      <xdr:colOff>2209800</xdr:colOff>
      <xdr:row>64</xdr:row>
      <xdr:rowOff>133350</xdr:rowOff>
    </xdr:from>
    <xdr:ext cx="3457575" cy="953466"/>
    <xdr:sp macro="" textlink="">
      <xdr:nvSpPr>
        <xdr:cNvPr id="3" name="2 CuadroTexto"/>
        <xdr:cNvSpPr txBox="1"/>
      </xdr:nvSpPr>
      <xdr:spPr>
        <a:xfrm>
          <a:off x="2714625" y="12163425"/>
          <a:ext cx="34575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/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endParaRPr lang="es-MX" sz="1100" b="1"/>
        </a:p>
      </xdr:txBody>
    </xdr:sp>
    <xdr:clientData/>
  </xdr:oneCellAnchor>
  <xdr:oneCellAnchor>
    <xdr:from>
      <xdr:col>5</xdr:col>
      <xdr:colOff>504825</xdr:colOff>
      <xdr:row>59</xdr:row>
      <xdr:rowOff>9525</xdr:rowOff>
    </xdr:from>
    <xdr:ext cx="2855141" cy="781240"/>
    <xdr:sp macro="" textlink="">
      <xdr:nvSpPr>
        <xdr:cNvPr id="4" name="3 CuadroTexto"/>
        <xdr:cNvSpPr txBox="1"/>
      </xdr:nvSpPr>
      <xdr:spPr>
        <a:xfrm>
          <a:off x="6372225" y="11229975"/>
          <a:ext cx="285514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/>
            <a:t>ING. JAIME RAFAEL RAMÍREZ GUTIÉRREZ</a:t>
          </a:r>
        </a:p>
        <a:p>
          <a:pPr algn="ctr"/>
          <a:r>
            <a:rPr lang="es-MX" sz="1100" b="1" baseline="0"/>
            <a:t>GERENTE GENERAL 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twoCellAnchor editAs="oneCell">
    <xdr:from>
      <xdr:col>1</xdr:col>
      <xdr:colOff>38100</xdr:colOff>
      <xdr:row>2</xdr:row>
      <xdr:rowOff>191737</xdr:rowOff>
    </xdr:from>
    <xdr:to>
      <xdr:col>2</xdr:col>
      <xdr:colOff>1191165</xdr:colOff>
      <xdr:row>4</xdr:row>
      <xdr:rowOff>182212</xdr:rowOff>
    </xdr:to>
    <xdr:pic>
      <xdr:nvPicPr>
        <xdr:cNvPr id="5" name="4 Imagen" descr="COMAPA_ALTAMI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648937"/>
          <a:ext cx="1353090" cy="447675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200024</xdr:colOff>
      <xdr:row>2</xdr:row>
      <xdr:rowOff>95250</xdr:rowOff>
    </xdr:from>
    <xdr:to>
      <xdr:col>8</xdr:col>
      <xdr:colOff>590549</xdr:colOff>
      <xdr:row>4</xdr:row>
      <xdr:rowOff>201818</xdr:rowOff>
    </xdr:to>
    <xdr:pic>
      <xdr:nvPicPr>
        <xdr:cNvPr id="6" name="5 Imagen" descr="COMAPA ALTAMI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7174" y="552450"/>
          <a:ext cx="1295400" cy="563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W67"/>
  <sheetViews>
    <sheetView tabSelected="1" zoomScaleNormal="100" zoomScaleSheetLayoutView="40" workbookViewId="0"/>
  </sheetViews>
  <sheetFormatPr baseColWidth="10" defaultRowHeight="12.75"/>
  <cols>
    <col min="1" max="1" width="4.5703125" style="1" customWidth="1"/>
    <col min="2" max="2" width="3" style="1" bestFit="1" customWidth="1"/>
    <col min="3" max="3" width="54.28515625" style="1" customWidth="1"/>
    <col min="4" max="4" width="13.5703125" style="1" bestFit="1" customWidth="1"/>
    <col min="5" max="5" width="12.5703125" style="1" bestFit="1" customWidth="1"/>
    <col min="6" max="9" width="13.5703125" style="1" bestFit="1" customWidth="1"/>
    <col min="10" max="16384" width="11.42578125" style="1"/>
  </cols>
  <sheetData>
    <row r="1" spans="2:9" ht="18" customHeight="1">
      <c r="B1" s="31" t="s">
        <v>0</v>
      </c>
      <c r="C1" s="32"/>
      <c r="D1" s="32"/>
      <c r="E1" s="32"/>
      <c r="F1" s="32"/>
      <c r="G1" s="32"/>
      <c r="H1" s="33"/>
      <c r="I1" s="34"/>
    </row>
    <row r="2" spans="2:9" ht="18" customHeight="1">
      <c r="B2" s="35" t="s">
        <v>1</v>
      </c>
      <c r="C2" s="36"/>
      <c r="D2" s="36"/>
      <c r="E2" s="36"/>
      <c r="F2" s="36"/>
      <c r="G2" s="36"/>
      <c r="H2" s="36"/>
      <c r="I2" s="37"/>
    </row>
    <row r="3" spans="2:9" ht="18" customHeight="1">
      <c r="B3" s="35" t="s">
        <v>2</v>
      </c>
      <c r="C3" s="36"/>
      <c r="D3" s="36"/>
      <c r="E3" s="36"/>
      <c r="F3" s="36"/>
      <c r="G3" s="36"/>
      <c r="H3" s="36"/>
      <c r="I3" s="37"/>
    </row>
    <row r="4" spans="2:9" ht="18" customHeight="1">
      <c r="B4" s="38" t="s">
        <v>3</v>
      </c>
      <c r="C4" s="39"/>
      <c r="D4" s="39"/>
      <c r="E4" s="39"/>
      <c r="F4" s="39"/>
      <c r="G4" s="39"/>
      <c r="H4" s="39"/>
      <c r="I4" s="40"/>
    </row>
    <row r="5" spans="2:9" ht="18" customHeight="1">
      <c r="B5" s="41" t="s">
        <v>4</v>
      </c>
      <c r="C5" s="42"/>
      <c r="D5" s="42"/>
      <c r="E5" s="42"/>
      <c r="F5" s="42"/>
      <c r="G5" s="42"/>
      <c r="H5" s="43"/>
      <c r="I5" s="44"/>
    </row>
    <row r="7" spans="2:9" ht="15" customHeight="1">
      <c r="B7" s="45" t="s">
        <v>5</v>
      </c>
      <c r="C7" s="46"/>
      <c r="D7" s="51" t="s">
        <v>6</v>
      </c>
      <c r="E7" s="52"/>
      <c r="F7" s="52"/>
      <c r="G7" s="52"/>
      <c r="H7" s="53"/>
      <c r="I7" s="54" t="s">
        <v>7</v>
      </c>
    </row>
    <row r="8" spans="2:9" ht="25.5" customHeight="1">
      <c r="B8" s="47"/>
      <c r="C8" s="48"/>
      <c r="D8" s="2" t="s">
        <v>8</v>
      </c>
      <c r="E8" s="3" t="s">
        <v>9</v>
      </c>
      <c r="F8" s="3" t="s">
        <v>10</v>
      </c>
      <c r="G8" s="3" t="s">
        <v>11</v>
      </c>
      <c r="H8" s="4" t="s">
        <v>12</v>
      </c>
      <c r="I8" s="55"/>
    </row>
    <row r="9" spans="2:9" ht="17.25" customHeight="1">
      <c r="B9" s="49"/>
      <c r="C9" s="50"/>
      <c r="D9" s="5">
        <v>1</v>
      </c>
      <c r="E9" s="6">
        <v>2</v>
      </c>
      <c r="F9" s="6" t="s">
        <v>13</v>
      </c>
      <c r="G9" s="6">
        <v>4</v>
      </c>
      <c r="H9" s="6">
        <v>5</v>
      </c>
      <c r="I9" s="6" t="s">
        <v>14</v>
      </c>
    </row>
    <row r="10" spans="2:9" ht="15">
      <c r="B10" s="7"/>
      <c r="C10" s="8" t="s">
        <v>15</v>
      </c>
      <c r="D10" s="9">
        <f t="shared" ref="D10:I10" si="0">SUM(D11:D16)</f>
        <v>128910336.68000001</v>
      </c>
      <c r="E10" s="9">
        <f t="shared" si="0"/>
        <v>-9.7000000002444722</v>
      </c>
      <c r="F10" s="9">
        <f t="shared" si="0"/>
        <v>128910326.98</v>
      </c>
      <c r="G10" s="10">
        <f t="shared" si="0"/>
        <v>55282363.660000004</v>
      </c>
      <c r="H10" s="10">
        <f t="shared" si="0"/>
        <v>53041749.410000004</v>
      </c>
      <c r="I10" s="9">
        <f t="shared" si="0"/>
        <v>73627963.319999993</v>
      </c>
    </row>
    <row r="11" spans="2:9">
      <c r="B11" s="11">
        <v>11</v>
      </c>
      <c r="C11" s="12" t="s">
        <v>16</v>
      </c>
      <c r="D11" s="13">
        <v>35597565.480000004</v>
      </c>
      <c r="E11" s="13">
        <v>-691764.8</v>
      </c>
      <c r="F11" s="14">
        <f>+D11+E11</f>
        <v>34905800.680000007</v>
      </c>
      <c r="G11" s="13">
        <v>17656367.039999999</v>
      </c>
      <c r="H11" s="13">
        <v>17656367.039999999</v>
      </c>
      <c r="I11" s="14">
        <f t="shared" ref="I11:I35" si="1">+F11-G11</f>
        <v>17249433.640000008</v>
      </c>
    </row>
    <row r="12" spans="2:9">
      <c r="B12" s="11">
        <v>12</v>
      </c>
      <c r="C12" s="12" t="s">
        <v>17</v>
      </c>
      <c r="D12" s="13">
        <v>12114121.800000001</v>
      </c>
      <c r="E12" s="13">
        <v>-414293.13</v>
      </c>
      <c r="F12" s="14">
        <f t="shared" ref="F12:F16" si="2">+D12+E12</f>
        <v>11699828.67</v>
      </c>
      <c r="G12" s="13">
        <v>4369239.9400000004</v>
      </c>
      <c r="H12" s="13">
        <v>4369239.9400000004</v>
      </c>
      <c r="I12" s="14">
        <f t="shared" si="1"/>
        <v>7330588.7299999995</v>
      </c>
    </row>
    <row r="13" spans="2:9">
      <c r="B13" s="11">
        <v>13</v>
      </c>
      <c r="C13" s="12" t="s">
        <v>18</v>
      </c>
      <c r="D13" s="13">
        <v>16312968.810000001</v>
      </c>
      <c r="E13" s="13">
        <v>362402.92999999993</v>
      </c>
      <c r="F13" s="14">
        <f t="shared" si="2"/>
        <v>16675371.74</v>
      </c>
      <c r="G13" s="13">
        <v>4172986.49</v>
      </c>
      <c r="H13" s="13">
        <v>4172986.49</v>
      </c>
      <c r="I13" s="14">
        <f t="shared" si="1"/>
        <v>12502385.25</v>
      </c>
    </row>
    <row r="14" spans="2:9">
      <c r="B14" s="11">
        <v>14</v>
      </c>
      <c r="C14" s="12" t="s">
        <v>19</v>
      </c>
      <c r="D14" s="13">
        <v>17872873.149999999</v>
      </c>
      <c r="E14" s="13">
        <v>4414.2900000000072</v>
      </c>
      <c r="F14" s="14">
        <f t="shared" si="2"/>
        <v>17877287.439999998</v>
      </c>
      <c r="G14" s="13">
        <v>9277559.0600000005</v>
      </c>
      <c r="H14" s="13">
        <v>7036944.8099999996</v>
      </c>
      <c r="I14" s="14">
        <f t="shared" si="1"/>
        <v>8599728.3799999971</v>
      </c>
    </row>
    <row r="15" spans="2:9">
      <c r="B15" s="11">
        <v>15</v>
      </c>
      <c r="C15" s="12" t="s">
        <v>20</v>
      </c>
      <c r="D15" s="13">
        <v>37992994.829999998</v>
      </c>
      <c r="E15" s="13">
        <v>256874.41999999998</v>
      </c>
      <c r="F15" s="14">
        <f t="shared" si="2"/>
        <v>38249869.25</v>
      </c>
      <c r="G15" s="13">
        <v>15325484.200000003</v>
      </c>
      <c r="H15" s="13">
        <v>15325484.200000003</v>
      </c>
      <c r="I15" s="14">
        <f t="shared" si="1"/>
        <v>22924385.049999997</v>
      </c>
    </row>
    <row r="16" spans="2:9">
      <c r="B16" s="11">
        <v>17</v>
      </c>
      <c r="C16" s="15" t="s">
        <v>21</v>
      </c>
      <c r="D16" s="13">
        <v>9019812.6099999994</v>
      </c>
      <c r="E16" s="13">
        <v>482356.58999999997</v>
      </c>
      <c r="F16" s="14">
        <f t="shared" si="2"/>
        <v>9502169.1999999993</v>
      </c>
      <c r="G16" s="13">
        <v>4480726.9300000006</v>
      </c>
      <c r="H16" s="13">
        <v>4480726.9300000006</v>
      </c>
      <c r="I16" s="14">
        <f t="shared" si="1"/>
        <v>5021442.2699999986</v>
      </c>
    </row>
    <row r="17" spans="2:9" ht="15">
      <c r="B17" s="11"/>
      <c r="C17" s="16" t="s">
        <v>22</v>
      </c>
      <c r="D17" s="17">
        <f t="shared" ref="D17:I17" si="3">SUM(D18:D25)</f>
        <v>41423229.709999993</v>
      </c>
      <c r="E17" s="17">
        <f t="shared" si="3"/>
        <v>9.6899999999950523</v>
      </c>
      <c r="F17" s="17">
        <f t="shared" si="3"/>
        <v>41423239.400000006</v>
      </c>
      <c r="G17" s="18">
        <f t="shared" si="3"/>
        <v>14045576.249999998</v>
      </c>
      <c r="H17" s="18">
        <f t="shared" si="3"/>
        <v>11804195.969999999</v>
      </c>
      <c r="I17" s="19">
        <f t="shared" si="3"/>
        <v>27377663.149999999</v>
      </c>
    </row>
    <row r="18" spans="2:9" ht="25.5">
      <c r="B18" s="11">
        <v>21</v>
      </c>
      <c r="C18" s="12" t="s">
        <v>23</v>
      </c>
      <c r="D18" s="13">
        <v>1370044.0699999998</v>
      </c>
      <c r="E18" s="13">
        <v>959916.74000000011</v>
      </c>
      <c r="F18" s="14">
        <f t="shared" ref="F18:F25" si="4">+D18+E18</f>
        <v>2329960.81</v>
      </c>
      <c r="G18" s="13">
        <v>1887680.1500000001</v>
      </c>
      <c r="H18" s="13">
        <v>1817780.8399999999</v>
      </c>
      <c r="I18" s="14">
        <f t="shared" si="1"/>
        <v>442280.65999999992</v>
      </c>
    </row>
    <row r="19" spans="2:9">
      <c r="B19" s="11">
        <v>22</v>
      </c>
      <c r="C19" s="12" t="s">
        <v>24</v>
      </c>
      <c r="D19" s="13">
        <v>455799.59</v>
      </c>
      <c r="E19" s="13">
        <v>-186525.61000000002</v>
      </c>
      <c r="F19" s="14">
        <f t="shared" si="4"/>
        <v>269273.98</v>
      </c>
      <c r="G19" s="13">
        <v>199364.47</v>
      </c>
      <c r="H19" s="13">
        <v>199364.47</v>
      </c>
      <c r="I19" s="14">
        <f t="shared" si="1"/>
        <v>69909.50999999998</v>
      </c>
    </row>
    <row r="20" spans="2:9">
      <c r="B20" s="11">
        <v>23</v>
      </c>
      <c r="C20" s="12" t="s">
        <v>25</v>
      </c>
      <c r="D20" s="13">
        <v>2824775.59</v>
      </c>
      <c r="E20" s="13">
        <v>0</v>
      </c>
      <c r="F20" s="14">
        <f t="shared" si="4"/>
        <v>2824775.59</v>
      </c>
      <c r="G20" s="13">
        <v>441823.95</v>
      </c>
      <c r="H20" s="13">
        <v>441823.95</v>
      </c>
      <c r="I20" s="14">
        <f t="shared" si="1"/>
        <v>2382951.6399999997</v>
      </c>
    </row>
    <row r="21" spans="2:9">
      <c r="B21" s="11">
        <v>24</v>
      </c>
      <c r="C21" s="12" t="s">
        <v>26</v>
      </c>
      <c r="D21" s="13">
        <v>15896495.699999999</v>
      </c>
      <c r="E21" s="13">
        <v>-1294128.58</v>
      </c>
      <c r="F21" s="14">
        <f t="shared" si="4"/>
        <v>14602367.119999999</v>
      </c>
      <c r="G21" s="13">
        <v>2980873.01</v>
      </c>
      <c r="H21" s="13">
        <v>2612490.64</v>
      </c>
      <c r="I21" s="14">
        <f t="shared" si="1"/>
        <v>11621494.109999999</v>
      </c>
    </row>
    <row r="22" spans="2:9">
      <c r="B22" s="11">
        <v>25</v>
      </c>
      <c r="C22" s="12" t="s">
        <v>27</v>
      </c>
      <c r="D22" s="13">
        <v>8302997.8100000005</v>
      </c>
      <c r="E22" s="13">
        <v>502576.32999999996</v>
      </c>
      <c r="F22" s="14">
        <f t="shared" si="4"/>
        <v>8805574.1400000006</v>
      </c>
      <c r="G22" s="13">
        <v>3815863.3999999994</v>
      </c>
      <c r="H22" s="13">
        <v>2184396.5299999998</v>
      </c>
      <c r="I22" s="14">
        <f t="shared" si="1"/>
        <v>4989710.7400000012</v>
      </c>
    </row>
    <row r="23" spans="2:9">
      <c r="B23" s="11">
        <v>26</v>
      </c>
      <c r="C23" s="12" t="s">
        <v>28</v>
      </c>
      <c r="D23" s="13">
        <v>6355585.1899999995</v>
      </c>
      <c r="E23" s="13">
        <v>-52869.059999999983</v>
      </c>
      <c r="F23" s="14">
        <f t="shared" si="4"/>
        <v>6302716.1299999999</v>
      </c>
      <c r="G23" s="13">
        <v>2988166.3600000003</v>
      </c>
      <c r="H23" s="13">
        <v>2987702.3600000003</v>
      </c>
      <c r="I23" s="14">
        <f t="shared" si="1"/>
        <v>3314549.7699999996</v>
      </c>
    </row>
    <row r="24" spans="2:9">
      <c r="B24" s="11">
        <v>27</v>
      </c>
      <c r="C24" s="12" t="s">
        <v>29</v>
      </c>
      <c r="D24" s="13">
        <v>3603749.0500000003</v>
      </c>
      <c r="E24" s="13">
        <v>74604.89999999998</v>
      </c>
      <c r="F24" s="14">
        <f t="shared" si="4"/>
        <v>3678353.95</v>
      </c>
      <c r="G24" s="13">
        <v>946146.28999999992</v>
      </c>
      <c r="H24" s="13">
        <v>901317.89999999991</v>
      </c>
      <c r="I24" s="14">
        <f t="shared" si="1"/>
        <v>2732207.66</v>
      </c>
    </row>
    <row r="25" spans="2:9">
      <c r="B25" s="11">
        <v>29</v>
      </c>
      <c r="C25" s="12" t="s">
        <v>30</v>
      </c>
      <c r="D25" s="13">
        <v>2613782.71</v>
      </c>
      <c r="E25" s="13">
        <v>-3565.0300000000061</v>
      </c>
      <c r="F25" s="14">
        <f t="shared" si="4"/>
        <v>2610217.6800000002</v>
      </c>
      <c r="G25" s="13">
        <v>785658.62</v>
      </c>
      <c r="H25" s="13">
        <v>659319.28</v>
      </c>
      <c r="I25" s="14">
        <f t="shared" si="1"/>
        <v>1824559.06</v>
      </c>
    </row>
    <row r="26" spans="2:9" ht="15">
      <c r="B26" s="11"/>
      <c r="C26" s="20" t="s">
        <v>31</v>
      </c>
      <c r="D26" s="17">
        <f t="shared" ref="D26:I26" si="5">SUM(D27:D35)</f>
        <v>94798909.00999999</v>
      </c>
      <c r="E26" s="17">
        <f t="shared" si="5"/>
        <v>9.9999988451600075E-3</v>
      </c>
      <c r="F26" s="17">
        <f t="shared" si="5"/>
        <v>94798909.019999981</v>
      </c>
      <c r="G26" s="18">
        <f t="shared" si="5"/>
        <v>40197481.239999995</v>
      </c>
      <c r="H26" s="18">
        <f t="shared" si="5"/>
        <v>38768443.649999999</v>
      </c>
      <c r="I26" s="19">
        <f t="shared" si="5"/>
        <v>54601427.780000001</v>
      </c>
    </row>
    <row r="27" spans="2:9">
      <c r="B27" s="11">
        <v>31</v>
      </c>
      <c r="C27" s="12" t="s">
        <v>32</v>
      </c>
      <c r="D27" s="13">
        <v>30663550.419999998</v>
      </c>
      <c r="E27" s="13">
        <v>22783.269999999982</v>
      </c>
      <c r="F27" s="14">
        <f t="shared" ref="F27:F35" si="6">+D27+E27</f>
        <v>30686333.689999998</v>
      </c>
      <c r="G27" s="13">
        <v>18006914.02</v>
      </c>
      <c r="H27" s="13">
        <v>18006914.02</v>
      </c>
      <c r="I27" s="14">
        <f t="shared" si="1"/>
        <v>12679419.669999998</v>
      </c>
    </row>
    <row r="28" spans="2:9">
      <c r="B28" s="11">
        <v>32</v>
      </c>
      <c r="C28" s="12" t="s">
        <v>33</v>
      </c>
      <c r="D28" s="13">
        <v>11835175.029999999</v>
      </c>
      <c r="E28" s="13">
        <v>9078520.4499999993</v>
      </c>
      <c r="F28" s="14">
        <f t="shared" si="6"/>
        <v>20913695.479999997</v>
      </c>
      <c r="G28" s="13">
        <v>11083619.67</v>
      </c>
      <c r="H28" s="13">
        <v>10942722.130000001</v>
      </c>
      <c r="I28" s="14">
        <f t="shared" si="1"/>
        <v>9830075.8099999968</v>
      </c>
    </row>
    <row r="29" spans="2:9">
      <c r="B29" s="11">
        <v>33</v>
      </c>
      <c r="C29" s="12" t="s">
        <v>34</v>
      </c>
      <c r="D29" s="13">
        <v>5835281.2899999991</v>
      </c>
      <c r="E29" s="13">
        <v>705053.49999999977</v>
      </c>
      <c r="F29" s="14">
        <f t="shared" si="6"/>
        <v>6540334.7899999991</v>
      </c>
      <c r="G29" s="13">
        <v>2244057.4500000002</v>
      </c>
      <c r="H29" s="13">
        <v>1958031.93</v>
      </c>
      <c r="I29" s="14">
        <f t="shared" si="1"/>
        <v>4296277.3399999989</v>
      </c>
    </row>
    <row r="30" spans="2:9">
      <c r="B30" s="11">
        <v>34</v>
      </c>
      <c r="C30" s="12" t="s">
        <v>35</v>
      </c>
      <c r="D30" s="13">
        <v>3430910.64</v>
      </c>
      <c r="E30" s="13">
        <v>-534204.98</v>
      </c>
      <c r="F30" s="14">
        <f t="shared" si="6"/>
        <v>2896705.66</v>
      </c>
      <c r="G30" s="13">
        <v>1271486.73</v>
      </c>
      <c r="H30" s="13">
        <v>1130115.19</v>
      </c>
      <c r="I30" s="14">
        <f t="shared" si="1"/>
        <v>1625218.9300000002</v>
      </c>
    </row>
    <row r="31" spans="2:9" ht="25.5">
      <c r="B31" s="11">
        <v>35</v>
      </c>
      <c r="C31" s="12" t="s">
        <v>36</v>
      </c>
      <c r="D31" s="13">
        <v>17326057.75</v>
      </c>
      <c r="E31" s="13">
        <v>-3597285.32</v>
      </c>
      <c r="F31" s="14">
        <f t="shared" si="6"/>
        <v>13728772.43</v>
      </c>
      <c r="G31" s="13">
        <v>5053337.5299999993</v>
      </c>
      <c r="H31" s="13">
        <v>4438196.55</v>
      </c>
      <c r="I31" s="14">
        <f t="shared" si="1"/>
        <v>8675434.9000000004</v>
      </c>
    </row>
    <row r="32" spans="2:9">
      <c r="B32" s="11">
        <v>36</v>
      </c>
      <c r="C32" s="12" t="s">
        <v>37</v>
      </c>
      <c r="D32" s="13">
        <v>2560702.13</v>
      </c>
      <c r="E32" s="13">
        <v>-1601.5</v>
      </c>
      <c r="F32" s="14">
        <f t="shared" si="6"/>
        <v>2559100.63</v>
      </c>
      <c r="G32" s="13">
        <v>388132.16</v>
      </c>
      <c r="H32" s="13">
        <v>378852.15</v>
      </c>
      <c r="I32" s="14">
        <f t="shared" si="1"/>
        <v>2170968.4699999997</v>
      </c>
    </row>
    <row r="33" spans="2:9">
      <c r="B33" s="11">
        <v>37</v>
      </c>
      <c r="C33" s="12" t="s">
        <v>38</v>
      </c>
      <c r="D33" s="13">
        <v>869669.77000000014</v>
      </c>
      <c r="E33" s="13">
        <v>-11806.52</v>
      </c>
      <c r="F33" s="14">
        <f t="shared" si="6"/>
        <v>857863.25000000012</v>
      </c>
      <c r="G33" s="13">
        <v>321383.8</v>
      </c>
      <c r="H33" s="13">
        <v>321383.8</v>
      </c>
      <c r="I33" s="14">
        <f t="shared" si="1"/>
        <v>536479.45000000019</v>
      </c>
    </row>
    <row r="34" spans="2:9">
      <c r="B34" s="11">
        <v>38</v>
      </c>
      <c r="C34" s="12" t="s">
        <v>39</v>
      </c>
      <c r="D34" s="13">
        <v>519909.15</v>
      </c>
      <c r="E34" s="13">
        <v>44898.28</v>
      </c>
      <c r="F34" s="14">
        <f t="shared" si="6"/>
        <v>564807.43000000005</v>
      </c>
      <c r="G34" s="13">
        <v>128742.86</v>
      </c>
      <c r="H34" s="13">
        <v>128742.86</v>
      </c>
      <c r="I34" s="14">
        <f t="shared" si="1"/>
        <v>436064.57000000007</v>
      </c>
    </row>
    <row r="35" spans="2:9">
      <c r="B35" s="11">
        <v>39</v>
      </c>
      <c r="C35" s="12" t="s">
        <v>40</v>
      </c>
      <c r="D35" s="13">
        <v>21757652.829999998</v>
      </c>
      <c r="E35" s="13">
        <v>-5706357.1699999999</v>
      </c>
      <c r="F35" s="14">
        <f t="shared" si="6"/>
        <v>16051295.659999998</v>
      </c>
      <c r="G35" s="13">
        <v>1699807.0199999998</v>
      </c>
      <c r="H35" s="13">
        <v>1463485.0199999998</v>
      </c>
      <c r="I35" s="14">
        <f t="shared" si="1"/>
        <v>14351488.639999999</v>
      </c>
    </row>
    <row r="36" spans="2:9" ht="25.5" customHeight="1">
      <c r="B36" s="11"/>
      <c r="C36" s="20" t="s">
        <v>41</v>
      </c>
      <c r="D36" s="17">
        <f t="shared" ref="D36:I36" si="7">+D37</f>
        <v>0</v>
      </c>
      <c r="E36" s="17">
        <f t="shared" si="7"/>
        <v>0</v>
      </c>
      <c r="F36" s="17">
        <f t="shared" si="7"/>
        <v>0</v>
      </c>
      <c r="G36" s="18">
        <f t="shared" si="7"/>
        <v>0</v>
      </c>
      <c r="H36" s="18">
        <f t="shared" si="7"/>
        <v>0</v>
      </c>
      <c r="I36" s="19">
        <f t="shared" si="7"/>
        <v>0</v>
      </c>
    </row>
    <row r="37" spans="2:9">
      <c r="B37" s="11">
        <v>41</v>
      </c>
      <c r="C37" s="12" t="s">
        <v>42</v>
      </c>
      <c r="D37" s="13">
        <v>0</v>
      </c>
      <c r="E37" s="13">
        <v>0</v>
      </c>
      <c r="F37" s="14">
        <f>+D37+E37</f>
        <v>0</v>
      </c>
      <c r="G37" s="13">
        <v>0</v>
      </c>
      <c r="H37" s="13">
        <v>0</v>
      </c>
      <c r="I37" s="14">
        <f t="shared" ref="I37" si="8">+F37-G37</f>
        <v>0</v>
      </c>
    </row>
    <row r="38" spans="2:9" ht="25.5" customHeight="1">
      <c r="B38" s="11"/>
      <c r="C38" s="20" t="s">
        <v>43</v>
      </c>
      <c r="D38" s="17">
        <f t="shared" ref="D38:I38" si="9">SUM(D39:D45)</f>
        <v>31709509.789999999</v>
      </c>
      <c r="E38" s="17">
        <f t="shared" si="9"/>
        <v>0</v>
      </c>
      <c r="F38" s="17">
        <f t="shared" si="9"/>
        <v>31709509.789999999</v>
      </c>
      <c r="G38" s="18">
        <f t="shared" si="9"/>
        <v>959894.96</v>
      </c>
      <c r="H38" s="18">
        <f t="shared" si="9"/>
        <v>794133.28</v>
      </c>
      <c r="I38" s="19">
        <f t="shared" si="9"/>
        <v>30749614.829999998</v>
      </c>
    </row>
    <row r="39" spans="2:9">
      <c r="B39" s="11">
        <v>51</v>
      </c>
      <c r="C39" s="12" t="s">
        <v>44</v>
      </c>
      <c r="D39" s="13">
        <v>3990700.56</v>
      </c>
      <c r="E39" s="13">
        <v>30080.940000000002</v>
      </c>
      <c r="F39" s="14">
        <f t="shared" ref="F39:F45" si="10">+D39+E39</f>
        <v>4020781.5</v>
      </c>
      <c r="G39" s="13">
        <v>67369.31</v>
      </c>
      <c r="H39" s="13">
        <v>58207.63</v>
      </c>
      <c r="I39" s="14">
        <f t="shared" ref="I39:I45" si="11">+F39-G39</f>
        <v>3953412.19</v>
      </c>
    </row>
    <row r="40" spans="2:9">
      <c r="B40" s="11">
        <v>52</v>
      </c>
      <c r="C40" s="12" t="s">
        <v>45</v>
      </c>
      <c r="D40" s="13">
        <v>56837</v>
      </c>
      <c r="E40" s="13">
        <v>0</v>
      </c>
      <c r="F40" s="14">
        <f t="shared" si="10"/>
        <v>56837</v>
      </c>
      <c r="G40" s="13">
        <v>0</v>
      </c>
      <c r="H40" s="13">
        <v>0</v>
      </c>
      <c r="I40" s="14">
        <f t="shared" si="11"/>
        <v>56837</v>
      </c>
    </row>
    <row r="41" spans="2:9">
      <c r="B41" s="11">
        <v>53</v>
      </c>
      <c r="C41" s="12" t="s">
        <v>46</v>
      </c>
      <c r="D41" s="13">
        <v>0</v>
      </c>
      <c r="E41" s="13">
        <v>0</v>
      </c>
      <c r="F41" s="14">
        <f t="shared" si="10"/>
        <v>0</v>
      </c>
      <c r="G41" s="13">
        <v>0</v>
      </c>
      <c r="H41" s="13">
        <v>0</v>
      </c>
      <c r="I41" s="14">
        <f t="shared" si="11"/>
        <v>0</v>
      </c>
    </row>
    <row r="42" spans="2:9">
      <c r="B42" s="11">
        <v>54</v>
      </c>
      <c r="C42" s="12" t="s">
        <v>47</v>
      </c>
      <c r="D42" s="13">
        <v>4158400</v>
      </c>
      <c r="E42" s="13">
        <v>-41911.780000000028</v>
      </c>
      <c r="F42" s="14">
        <f t="shared" si="10"/>
        <v>4116488.2199999997</v>
      </c>
      <c r="G42" s="13">
        <v>422900</v>
      </c>
      <c r="H42" s="13">
        <v>422900</v>
      </c>
      <c r="I42" s="14">
        <f t="shared" si="11"/>
        <v>3693588.2199999997</v>
      </c>
    </row>
    <row r="43" spans="2:9">
      <c r="B43" s="11">
        <v>56</v>
      </c>
      <c r="C43" s="12" t="s">
        <v>48</v>
      </c>
      <c r="D43" s="13">
        <v>16949584.719999999</v>
      </c>
      <c r="E43" s="13">
        <v>11830.840000000026</v>
      </c>
      <c r="F43" s="14">
        <f t="shared" si="10"/>
        <v>16961415.559999999</v>
      </c>
      <c r="G43" s="13">
        <v>469625.65</v>
      </c>
      <c r="H43" s="13">
        <v>313025.65000000002</v>
      </c>
      <c r="I43" s="14">
        <f t="shared" si="11"/>
        <v>16491789.909999998</v>
      </c>
    </row>
    <row r="44" spans="2:9">
      <c r="B44" s="11">
        <v>58</v>
      </c>
      <c r="C44" s="12" t="s">
        <v>49</v>
      </c>
      <c r="D44" s="13">
        <v>6398889.5099999998</v>
      </c>
      <c r="E44" s="13">
        <v>0</v>
      </c>
      <c r="F44" s="14">
        <f t="shared" si="10"/>
        <v>6398889.5099999998</v>
      </c>
      <c r="G44" s="13">
        <v>0</v>
      </c>
      <c r="H44" s="13">
        <v>0</v>
      </c>
      <c r="I44" s="14">
        <f t="shared" si="11"/>
        <v>6398889.5099999998</v>
      </c>
    </row>
    <row r="45" spans="2:9">
      <c r="B45" s="11">
        <v>59</v>
      </c>
      <c r="C45" s="12" t="s">
        <v>50</v>
      </c>
      <c r="D45" s="13">
        <v>155098</v>
      </c>
      <c r="E45" s="13">
        <v>0</v>
      </c>
      <c r="F45" s="14">
        <f t="shared" si="10"/>
        <v>155098</v>
      </c>
      <c r="G45" s="13">
        <v>0</v>
      </c>
      <c r="H45" s="13">
        <v>0</v>
      </c>
      <c r="I45" s="14">
        <f t="shared" si="11"/>
        <v>155098</v>
      </c>
    </row>
    <row r="46" spans="2:9" ht="25.5" customHeight="1">
      <c r="B46" s="11"/>
      <c r="C46" s="20" t="s">
        <v>51</v>
      </c>
      <c r="D46" s="17">
        <f t="shared" ref="D46:F46" si="12">SUM(D47:D49)</f>
        <v>429715390.57000005</v>
      </c>
      <c r="E46" s="17">
        <f t="shared" si="12"/>
        <v>0</v>
      </c>
      <c r="F46" s="17">
        <f t="shared" si="12"/>
        <v>429715390.57000005</v>
      </c>
      <c r="G46" s="18">
        <f>SUM(G47:G49)</f>
        <v>0</v>
      </c>
      <c r="H46" s="18">
        <f>SUM(H47:H49)</f>
        <v>0</v>
      </c>
      <c r="I46" s="19">
        <f>SUM(I47:I49)</f>
        <v>429715390.57000005</v>
      </c>
    </row>
    <row r="47" spans="2:9">
      <c r="B47" s="11">
        <v>61</v>
      </c>
      <c r="C47" s="12" t="s">
        <v>52</v>
      </c>
      <c r="D47" s="13">
        <v>141224137.43000001</v>
      </c>
      <c r="E47" s="13">
        <v>0</v>
      </c>
      <c r="F47" s="14">
        <f t="shared" ref="F47:F49" si="13">+D47+E47</f>
        <v>141224137.43000001</v>
      </c>
      <c r="G47" s="13">
        <v>0</v>
      </c>
      <c r="H47" s="13">
        <v>0</v>
      </c>
      <c r="I47" s="14">
        <f t="shared" ref="I47:I49" si="14">+F47-G47</f>
        <v>141224137.43000001</v>
      </c>
    </row>
    <row r="48" spans="2:9">
      <c r="B48" s="11">
        <v>62</v>
      </c>
      <c r="C48" s="12" t="s">
        <v>53</v>
      </c>
      <c r="D48" s="13">
        <v>288491253.14000005</v>
      </c>
      <c r="E48" s="13">
        <v>0</v>
      </c>
      <c r="F48" s="14">
        <f t="shared" si="13"/>
        <v>288491253.14000005</v>
      </c>
      <c r="G48" s="13">
        <v>0</v>
      </c>
      <c r="H48" s="13">
        <v>0</v>
      </c>
      <c r="I48" s="14">
        <f t="shared" si="14"/>
        <v>288491253.14000005</v>
      </c>
    </row>
    <row r="49" spans="2:49">
      <c r="B49" s="11">
        <v>63</v>
      </c>
      <c r="C49" s="12" t="s">
        <v>54</v>
      </c>
      <c r="D49" s="13">
        <v>0</v>
      </c>
      <c r="E49" s="13">
        <v>0</v>
      </c>
      <c r="F49" s="14">
        <f t="shared" si="13"/>
        <v>0</v>
      </c>
      <c r="G49" s="13">
        <v>0</v>
      </c>
      <c r="H49" s="13">
        <v>0</v>
      </c>
      <c r="I49" s="14">
        <f t="shared" si="14"/>
        <v>0</v>
      </c>
    </row>
    <row r="50" spans="2:49" ht="25.5" customHeight="1">
      <c r="B50" s="11"/>
      <c r="C50" s="20" t="s">
        <v>55</v>
      </c>
      <c r="D50" s="17">
        <f t="shared" ref="D50:I50" si="15">D51+D52+D53</f>
        <v>30648137.84</v>
      </c>
      <c r="E50" s="17">
        <f t="shared" si="15"/>
        <v>0</v>
      </c>
      <c r="F50" s="17">
        <f t="shared" si="15"/>
        <v>30648137.84</v>
      </c>
      <c r="G50" s="18">
        <f t="shared" si="15"/>
        <v>9619747.0600000005</v>
      </c>
      <c r="H50" s="18">
        <f t="shared" si="15"/>
        <v>9619747.0600000005</v>
      </c>
      <c r="I50" s="19">
        <f t="shared" si="15"/>
        <v>21028390.780000001</v>
      </c>
    </row>
    <row r="51" spans="2:49">
      <c r="B51" s="11">
        <v>91</v>
      </c>
      <c r="C51" s="1" t="s">
        <v>56</v>
      </c>
      <c r="D51" s="13">
        <v>11000000</v>
      </c>
      <c r="E51" s="13">
        <v>0</v>
      </c>
      <c r="F51" s="14">
        <f t="shared" ref="F51:F53" si="16">+D51+E51</f>
        <v>11000000</v>
      </c>
      <c r="G51" s="13">
        <v>0</v>
      </c>
      <c r="H51" s="13">
        <v>0</v>
      </c>
      <c r="I51" s="14">
        <f t="shared" ref="I51:I53" si="17">+F51-G51</f>
        <v>11000000</v>
      </c>
    </row>
    <row r="52" spans="2:49">
      <c r="B52" s="11">
        <v>92</v>
      </c>
      <c r="C52" s="1" t="s">
        <v>57</v>
      </c>
      <c r="D52" s="13">
        <v>718000</v>
      </c>
      <c r="E52" s="13">
        <v>0</v>
      </c>
      <c r="F52" s="14">
        <f t="shared" si="16"/>
        <v>718000</v>
      </c>
      <c r="G52" s="13">
        <v>0</v>
      </c>
      <c r="H52" s="13">
        <v>0</v>
      </c>
      <c r="I52" s="14">
        <f t="shared" si="17"/>
        <v>718000</v>
      </c>
    </row>
    <row r="53" spans="2:49">
      <c r="B53" s="21">
        <v>99</v>
      </c>
      <c r="C53" s="22" t="s">
        <v>58</v>
      </c>
      <c r="D53" s="13">
        <v>18930137.84</v>
      </c>
      <c r="E53" s="13">
        <v>0</v>
      </c>
      <c r="F53" s="14">
        <f t="shared" si="16"/>
        <v>18930137.84</v>
      </c>
      <c r="G53" s="13">
        <v>9619747.0600000005</v>
      </c>
      <c r="H53" s="13">
        <v>9619747.0600000005</v>
      </c>
      <c r="I53" s="14">
        <f t="shared" si="17"/>
        <v>9310390.7799999993</v>
      </c>
    </row>
    <row r="54" spans="2:49" ht="15">
      <c r="B54" s="23"/>
      <c r="C54" s="24" t="s">
        <v>59</v>
      </c>
      <c r="D54" s="25">
        <f t="shared" ref="D54:H54" si="18">+D10+D17+D26+D36+D38+D46+D50</f>
        <v>757205513.60000002</v>
      </c>
      <c r="E54" s="25">
        <f t="shared" si="18"/>
        <v>-1.4042598195374012E-9</v>
      </c>
      <c r="F54" s="25">
        <f t="shared" si="18"/>
        <v>757205513.60000002</v>
      </c>
      <c r="G54" s="25">
        <f t="shared" si="18"/>
        <v>120105063.16999999</v>
      </c>
      <c r="H54" s="25">
        <f t="shared" si="18"/>
        <v>114028269.37</v>
      </c>
      <c r="I54" s="25">
        <f>+I10+I17+I26+I36+I38+I46+I50</f>
        <v>637100450.43000007</v>
      </c>
    </row>
    <row r="56" spans="2:49" ht="12.75" customHeight="1">
      <c r="B56" s="30" t="s">
        <v>60</v>
      </c>
      <c r="C56" s="30"/>
      <c r="D56" s="30"/>
      <c r="E56" s="30"/>
      <c r="F56" s="30"/>
      <c r="G56" s="30"/>
      <c r="H56" s="30"/>
      <c r="I56" s="30"/>
    </row>
    <row r="57" spans="2:49">
      <c r="B57" s="26"/>
      <c r="C57" s="26"/>
      <c r="D57" s="26"/>
      <c r="E57" s="26"/>
      <c r="F57" s="26"/>
      <c r="G57" s="26"/>
      <c r="H57" s="26"/>
      <c r="I57" s="26"/>
    </row>
    <row r="58" spans="2:49">
      <c r="I58" s="27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9"/>
      <c r="AR58" s="29"/>
      <c r="AS58" s="29"/>
      <c r="AT58" s="29"/>
      <c r="AU58" s="29"/>
      <c r="AV58" s="29"/>
      <c r="AW58" s="29"/>
    </row>
    <row r="59" spans="2:49">
      <c r="I59" s="27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9"/>
      <c r="AR59" s="29"/>
      <c r="AS59" s="29"/>
      <c r="AT59" s="29"/>
      <c r="AU59" s="29"/>
      <c r="AV59" s="29"/>
      <c r="AW59" s="29"/>
    </row>
    <row r="60" spans="2:49">
      <c r="I60" s="27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9"/>
      <c r="AR60" s="29"/>
      <c r="AS60" s="29"/>
      <c r="AT60" s="29"/>
      <c r="AU60" s="29"/>
      <c r="AV60" s="29"/>
      <c r="AW60" s="29"/>
    </row>
    <row r="61" spans="2:49">
      <c r="I61" s="27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9"/>
      <c r="AR61" s="29"/>
      <c r="AS61" s="29"/>
      <c r="AT61" s="29"/>
      <c r="AU61" s="29"/>
      <c r="AV61" s="29"/>
      <c r="AW61" s="29"/>
    </row>
    <row r="62" spans="2:49">
      <c r="I62" s="27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9"/>
      <c r="AR62" s="29"/>
      <c r="AS62" s="29"/>
      <c r="AT62" s="29"/>
      <c r="AU62" s="29"/>
      <c r="AV62" s="29"/>
      <c r="AW62" s="29"/>
    </row>
    <row r="63" spans="2:49">
      <c r="I63" s="27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9"/>
      <c r="AR63" s="29"/>
      <c r="AS63" s="29"/>
      <c r="AT63" s="29"/>
      <c r="AU63" s="29"/>
      <c r="AV63" s="29"/>
      <c r="AW63" s="29"/>
    </row>
    <row r="64" spans="2:49">
      <c r="I64" s="2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9"/>
      <c r="AR64" s="29"/>
      <c r="AS64" s="29"/>
      <c r="AT64" s="29"/>
      <c r="AU64" s="29"/>
      <c r="AV64" s="29"/>
      <c r="AW64" s="29"/>
    </row>
    <row r="65" spans="9:49">
      <c r="I65" s="27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9"/>
      <c r="AR65" s="29"/>
      <c r="AS65" s="29"/>
      <c r="AT65" s="29"/>
      <c r="AU65" s="29"/>
      <c r="AV65" s="29"/>
      <c r="AW65" s="29"/>
    </row>
    <row r="66" spans="9:49">
      <c r="I66" s="27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9"/>
      <c r="AR66" s="29"/>
      <c r="AS66" s="29"/>
      <c r="AT66" s="29"/>
      <c r="AU66" s="29"/>
      <c r="AV66" s="29"/>
      <c r="AW66" s="29"/>
    </row>
    <row r="67" spans="9:49">
      <c r="I67" s="27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9"/>
      <c r="AR67" s="29"/>
      <c r="AS67" s="29"/>
      <c r="AT67" s="29"/>
      <c r="AU67" s="29"/>
      <c r="AV67" s="29"/>
      <c r="AW67" s="29"/>
    </row>
  </sheetData>
  <mergeCells count="9">
    <mergeCell ref="B56:I56"/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51181102362204722" right="0.51181102362204722" top="0.78740157480314965" bottom="0.55118110236220474" header="0" footer="0.23622047244094491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2017-07-06T14:16:50Z</cp:lastPrinted>
  <dcterms:created xsi:type="dcterms:W3CDTF">2017-06-30T13:40:34Z</dcterms:created>
  <dcterms:modified xsi:type="dcterms:W3CDTF">2017-07-06T14:17:04Z</dcterms:modified>
</cp:coreProperties>
</file>