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02.1 ACTIVIDADES_ANALITICO" sheetId="1" r:id="rId1"/>
  </sheets>
  <definedNames>
    <definedName name="_xlnm.Print_Area" localSheetId="0">'02.1 ACTIVIDADES_ANALITICO'!$A$2:$N$146</definedName>
    <definedName name="_xlnm.Print_Titles" localSheetId="0">'02.1 ACTIVIDADES_ANALITICO'!$2:$7</definedName>
  </definedNames>
  <calcPr calcId="125725"/>
</workbook>
</file>

<file path=xl/calcChain.xml><?xml version="1.0" encoding="utf-8"?>
<calcChain xmlns="http://schemas.openxmlformats.org/spreadsheetml/2006/main">
  <c r="D69" i="1"/>
  <c r="D68"/>
  <c r="D124" s="1"/>
  <c r="D65"/>
  <c r="B69"/>
  <c r="B65"/>
  <c r="M48"/>
  <c r="L48"/>
  <c r="K48"/>
  <c r="J48"/>
  <c r="I48"/>
  <c r="H48"/>
  <c r="G48"/>
  <c r="F48"/>
  <c r="E48"/>
  <c r="D48"/>
  <c r="M124"/>
  <c r="L124"/>
  <c r="K124"/>
  <c r="J124"/>
  <c r="I124"/>
  <c r="H124"/>
  <c r="G124"/>
  <c r="F124"/>
  <c r="E124"/>
  <c r="C124"/>
  <c r="N122"/>
  <c r="N121"/>
  <c r="N120"/>
  <c r="N119"/>
  <c r="N116"/>
  <c r="N113"/>
  <c r="N112"/>
  <c r="N111"/>
  <c r="N110"/>
  <c r="N109"/>
  <c r="N108"/>
  <c r="N103"/>
  <c r="N102"/>
  <c r="N101"/>
  <c r="N100"/>
  <c r="N99"/>
  <c r="N98"/>
  <c r="N97"/>
  <c r="N96"/>
  <c r="N95"/>
  <c r="N94"/>
  <c r="N93"/>
  <c r="N92"/>
  <c r="N91"/>
  <c r="N90"/>
  <c r="N89"/>
  <c r="N88"/>
  <c r="N85"/>
  <c r="N84"/>
  <c r="N80"/>
  <c r="N79"/>
  <c r="N78"/>
  <c r="N77"/>
  <c r="N76"/>
  <c r="N75"/>
  <c r="N74"/>
  <c r="N73"/>
  <c r="N72"/>
  <c r="N69"/>
  <c r="N68"/>
  <c r="N67"/>
  <c r="N66"/>
  <c r="N65"/>
  <c r="N64"/>
  <c r="N63"/>
  <c r="N62"/>
  <c r="N59"/>
  <c r="N58"/>
  <c r="N57"/>
  <c r="N56"/>
  <c r="N55"/>
  <c r="N54"/>
  <c r="N46"/>
  <c r="N45"/>
  <c r="N44"/>
  <c r="N43"/>
  <c r="N42"/>
  <c r="N41"/>
  <c r="N38"/>
  <c r="N35"/>
  <c r="N32"/>
  <c r="N29"/>
  <c r="N28"/>
  <c r="N24"/>
  <c r="N23"/>
  <c r="N20"/>
  <c r="N19"/>
  <c r="N15"/>
  <c r="N13"/>
  <c r="N12"/>
  <c r="N11"/>
  <c r="C48"/>
  <c r="B124"/>
  <c r="B48"/>
  <c r="D126" l="1"/>
  <c r="C126"/>
  <c r="F126"/>
  <c r="H126"/>
  <c r="K126"/>
  <c r="I126"/>
  <c r="G126"/>
  <c r="E126"/>
  <c r="M126"/>
  <c r="L126"/>
  <c r="J126"/>
  <c r="N48"/>
  <c r="B126"/>
  <c r="N124"/>
  <c r="N126" l="1"/>
</calcChain>
</file>

<file path=xl/sharedStrings.xml><?xml version="1.0" encoding="utf-8"?>
<sst xmlns="http://schemas.openxmlformats.org/spreadsheetml/2006/main" count="114" uniqueCount="108">
  <si>
    <t>"Bajo protesta de decir verdad declaramos que los Estados Financieros y sus Notas, son razonablemente correctos y son responsabilidad del emisor"</t>
  </si>
  <si>
    <t>Ahorro/Desahorro Neto del Ejercicio:</t>
  </si>
  <si>
    <t>Total de Gastos y Otras Pérdidas:</t>
  </si>
  <si>
    <t>Resultado por Posición Monetaria</t>
  </si>
  <si>
    <t>Diferencias por Tipo de Cambio Negativas en Efectivo y Equivalentes</t>
  </si>
  <si>
    <t>Gastos de Ejercicios Anteriores</t>
  </si>
  <si>
    <t>Otros Gastos</t>
  </si>
  <si>
    <t>Aumento por Insuficiencia de Estimaciones por Pérdida o Deterioro u Obsolescencia</t>
  </si>
  <si>
    <t>Amortización de Activos Intangibles</t>
  </si>
  <si>
    <t>Depreciación de Bienes Muebles</t>
  </si>
  <si>
    <t>Depreciación de Infraestructura</t>
  </si>
  <si>
    <t>Depreciación de Bienes Inmuebles</t>
  </si>
  <si>
    <t>Estimaciones por Pérdida o Deterioro de Activo no Circulante</t>
  </si>
  <si>
    <t>Estimaciones por Pérdida o Deterioro de Activos Circulantes</t>
  </si>
  <si>
    <t>Estimaciones, Depreciaciones, Deterioros, Obsolescencia y Amortizaciones</t>
  </si>
  <si>
    <t>OTROS GASTOS Y PERDIDAS EXTRAORDINARIAS</t>
  </si>
  <si>
    <t>Apoyos Financieros</t>
  </si>
  <si>
    <t>Costo por Coberturas</t>
  </si>
  <si>
    <t>Gastos de la Deuda Pública Externa</t>
  </si>
  <si>
    <t>Gastos de la Deuda Pública Interna</t>
  </si>
  <si>
    <t>Gastos de la Deuda Pública</t>
  </si>
  <si>
    <t>Comisiones de la Deuda Pública Externa</t>
  </si>
  <si>
    <t>Comisiones de la Deuda Pública Interna</t>
  </si>
  <si>
    <t>Comisiones de la Deuda Pública</t>
  </si>
  <si>
    <t>Intereses de la Deuda Pública Externa</t>
  </si>
  <si>
    <t>Intereses de la Deuda Pública Interna</t>
  </si>
  <si>
    <t>Intereses de la Deuda Pública</t>
  </si>
  <si>
    <t>Intereses, Comisiones y Otros Gastos de la Deuda Pública</t>
  </si>
  <si>
    <t>Becas</t>
  </si>
  <si>
    <t>Ayudas Sociales a Personas</t>
  </si>
  <si>
    <t>Ayudas Sociales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</si>
  <si>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</si>
  <si>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</si>
  <si>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</si>
  <si>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</si>
  <si>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</si>
  <si>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</si>
  <si>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</si>
  <si>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 y técnicos y otros servicios</t>
  </si>
  <si>
    <t>Servicios de arrendamiento</t>
  </si>
  <si>
    <t>Servicios básicos</t>
  </si>
  <si>
    <t>Servicios Generales</t>
  </si>
  <si>
    <t>Herramientas, refacciones y accesorios menores</t>
  </si>
  <si>
    <t>Vestuario, blancos, prendas de protección y artículos deportivos</t>
  </si>
  <si>
    <t>Combustibles, lubricantes y aditivos</t>
  </si>
  <si>
    <t>Materiales y artículos de construcción y de reparación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</si>
  <si>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</si>
  <si>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</si>
  <si>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</si>
  <si>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</si>
  <si>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</si>
  <si>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</si>
  <si>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</si>
  <si>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</si>
  <si>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</si>
  <si>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</si>
  <si>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Gastos de Funcionamiento</t>
  </si>
  <si>
    <t>GASTOS Y OTRAS PERDIDAS</t>
  </si>
  <si>
    <t>Total de Ingresos:</t>
  </si>
  <si>
    <t>Otros Ingresos y Beneficios Varios</t>
  </si>
  <si>
    <t>Utilidades por Participación Patrimonial</t>
  </si>
  <si>
    <t>Diferencias por Tipo de Cambio a Favor en Efectivo y Equivalentes</t>
  </si>
  <si>
    <t>Bonificaciones y Descuentos Obtenidos</t>
  </si>
  <si>
    <t>Otros Ingresos de Ejercicios Anteriores</t>
  </si>
  <si>
    <t>Disminución del Exceso en Provisiones</t>
  </si>
  <si>
    <t>Disminución del Exceso de Provisiones</t>
  </si>
  <si>
    <t>Disminución del Exceso de Estimaciones por Pérdida o Deterioro u Obsolescencia</t>
  </si>
  <si>
    <t>Incremento por Variación de Almacén de Materias Primas, Materiales y Suministros de Consumo</t>
  </si>
  <si>
    <t>Incremento por Variación de Inventarios</t>
  </si>
  <si>
    <t>Otros Ingresos Financieros</t>
  </si>
  <si>
    <t>Intereses Ganados de Valores, Créditos, Bonos y Otros.</t>
  </si>
  <si>
    <t>Ingresos Financieros</t>
  </si>
  <si>
    <t>Otros Ingresos y Beneficios</t>
  </si>
  <si>
    <t>Subsidios y Subvenciones</t>
  </si>
  <si>
    <t>Transferencias, Asignaciones, Subsidios y Otras ayudas</t>
  </si>
  <si>
    <t>Convenios</t>
  </si>
  <si>
    <t>Aportaciones</t>
  </si>
  <si>
    <t>Participaciones y Aportaciones</t>
  </si>
  <si>
    <t>Participaciones, Aportaciones, Transferencias, Asignaciones, Subsidios y Otras Ayudas</t>
  </si>
  <si>
    <t>Ingresos por venta de Bienes y Servicios de Organismos Descentralizados</t>
  </si>
  <si>
    <t>Ingresos por venta d Bienes y Servicios</t>
  </si>
  <si>
    <t>Otros Derechos</t>
  </si>
  <si>
    <t>Accesorios de Derechos</t>
  </si>
  <si>
    <t>Derechos por Prestación de Servicios</t>
  </si>
  <si>
    <t>Derechos</t>
  </si>
  <si>
    <t>Ingresos de Gestión</t>
  </si>
  <si>
    <t>INGRESOS Y OTROS BENEFICIOS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</si>
  <si>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</si>
  <si>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</si>
  <si>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</si>
  <si>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</si>
  <si>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</si>
  <si>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</si>
  <si>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</si>
  <si>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</si>
  <si>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</si>
  <si>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</si>
  <si>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</si>
  <si>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</si>
  <si>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</si>
  <si>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Rubro/Partida</t>
  </si>
  <si>
    <t>02.1</t>
  </si>
  <si>
    <t xml:space="preserve">ESTADO DE ACTIVIDADES ANALITICO </t>
  </si>
  <si>
    <t>Materias Primas y Materiales de Producción y Comercialización</t>
  </si>
  <si>
    <t>Productos Químicos, Farmacéuticos y de Laboratorio</t>
  </si>
  <si>
    <t>COMISION MUNICIPAL DE AGUA POTABLE Y ALCANTARILLADO DEL MPIO DE ALTAMIRA TAMAULIPAS</t>
  </si>
  <si>
    <t>Disminución de Inventarios</t>
  </si>
  <si>
    <t>DEL 01 ENERO AL 30 JUNIO 2017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</si>
</sst>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3" fillId="0" borderId="0"/>
    <xf numFmtId="44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3" fillId="0" borderId="0"/>
  </cellStyleXfs>
  <cellXfs count="44">
    <xf numFmtId="0" fontId="0" fillId="0" borderId="0" xfId="0"/>
    <xf numFmtId="0" fontId="2" fillId="0" borderId="0" xfId="0" applyFont="1" applyBorder="1"/>
    <xf numFmtId="0" fontId="3" fillId="0" borderId="0" xfId="0" applyFont="1" applyAlignment="1">
      <alignment vertical="center" wrapText="1"/>
    </xf>
    <xf numFmtId="3" fontId="4" fillId="0" borderId="1" xfId="0" applyNumberFormat="1" applyFont="1" applyBorder="1"/>
    <xf numFmtId="0" fontId="4" fillId="0" borderId="2" xfId="0" applyFont="1" applyBorder="1" applyAlignment="1"/>
    <xf numFmtId="3" fontId="2" fillId="0" borderId="3" xfId="0" applyNumberFormat="1" applyFont="1" applyBorder="1"/>
    <xf numFmtId="3" fontId="2" fillId="0" borderId="4" xfId="0" applyNumberFormat="1" applyFont="1" applyBorder="1"/>
    <xf numFmtId="0" fontId="2" fillId="0" borderId="4" xfId="0" applyFont="1" applyBorder="1"/>
    <xf numFmtId="3" fontId="4" fillId="2" borderId="1" xfId="0" applyNumberFormat="1" applyFont="1" applyFill="1" applyBorder="1"/>
    <xf numFmtId="0" fontId="5" fillId="2" borderId="2" xfId="0" applyFont="1" applyFill="1" applyBorder="1" applyAlignment="1"/>
    <xf numFmtId="3" fontId="2" fillId="0" borderId="5" xfId="0" applyNumberFormat="1" applyFont="1" applyBorder="1"/>
    <xf numFmtId="0" fontId="2" fillId="0" borderId="5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3" fontId="2" fillId="0" borderId="1" xfId="0" applyNumberFormat="1" applyFont="1" applyBorder="1"/>
    <xf numFmtId="3" fontId="2" fillId="0" borderId="6" xfId="0" applyNumberFormat="1" applyFont="1" applyBorder="1"/>
    <xf numFmtId="0" fontId="2" fillId="0" borderId="6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2" fillId="0" borderId="0" xfId="0" applyFont="1"/>
    <xf numFmtId="0" fontId="7" fillId="0" borderId="5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5" fillId="2" borderId="2" xfId="0" applyFont="1" applyFill="1" applyBorder="1" applyAlignment="1">
      <alignment vertical="center"/>
    </xf>
    <xf numFmtId="3" fontId="2" fillId="0" borderId="7" xfId="0" applyNumberFormat="1" applyFont="1" applyBorder="1"/>
    <xf numFmtId="3" fontId="2" fillId="0" borderId="8" xfId="0" applyNumberFormat="1" applyFont="1" applyBorder="1"/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3" borderId="11" xfId="0" quotePrefix="1" applyFont="1" applyFill="1" applyBorder="1" applyAlignment="1">
      <alignment horizontal="center"/>
    </xf>
    <xf numFmtId="0" fontId="9" fillId="3" borderId="10" xfId="0" quotePrefix="1" applyFont="1" applyFill="1" applyBorder="1" applyAlignment="1">
      <alignment horizontal="center"/>
    </xf>
    <xf numFmtId="0" fontId="9" fillId="3" borderId="9" xfId="0" quotePrefix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180974</xdr:rowOff>
    </xdr:from>
    <xdr:to>
      <xdr:col>0</xdr:col>
      <xdr:colOff>2797853</xdr:colOff>
      <xdr:row>4</xdr:row>
      <xdr:rowOff>185474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899"/>
          <a:ext cx="2797853" cy="576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19047</xdr:colOff>
      <xdr:row>1</xdr:row>
      <xdr:rowOff>133350</xdr:rowOff>
    </xdr:from>
    <xdr:to>
      <xdr:col>13</xdr:col>
      <xdr:colOff>689732</xdr:colOff>
      <xdr:row>4</xdr:row>
      <xdr:rowOff>173850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86947" y="295275"/>
          <a:ext cx="1985135" cy="612000"/>
        </a:xfrm>
        <a:prstGeom prst="rect">
          <a:avLst/>
        </a:prstGeom>
        <a:noFill/>
      </xdr:spPr>
    </xdr:pic>
    <xdr:clientData/>
  </xdr:twoCellAnchor>
  <xdr:oneCellAnchor>
    <xdr:from>
      <xdr:col>9</xdr:col>
      <xdr:colOff>19050</xdr:colOff>
      <xdr:row>133</xdr:row>
      <xdr:rowOff>142875</xdr:rowOff>
    </xdr:from>
    <xdr:ext cx="2784865" cy="781240"/>
    <xdr:sp macro="" textlink="">
      <xdr:nvSpPr>
        <xdr:cNvPr id="7" name="6 CuadroTexto"/>
        <xdr:cNvSpPr txBox="1"/>
      </xdr:nvSpPr>
      <xdr:spPr>
        <a:xfrm>
          <a:off x="8572500" y="22726650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JAIME RAFAEL RAMIREZ GUTIERREZ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ELOBORÓ Y PRESENTÓ</a:t>
          </a:r>
          <a:endParaRPr lang="es-MX" sz="1100" b="1"/>
        </a:p>
      </xdr:txBody>
    </xdr:sp>
    <xdr:clientData/>
  </xdr:oneCellAnchor>
  <xdr:oneCellAnchor>
    <xdr:from>
      <xdr:col>3</xdr:col>
      <xdr:colOff>352425</xdr:colOff>
      <xdr:row>140</xdr:row>
      <xdr:rowOff>28575</xdr:rowOff>
    </xdr:from>
    <xdr:ext cx="3143250" cy="779686"/>
    <xdr:sp macro="" textlink="">
      <xdr:nvSpPr>
        <xdr:cNvPr id="8" name="7 CuadroTexto"/>
        <xdr:cNvSpPr txBox="1"/>
      </xdr:nvSpPr>
      <xdr:spPr>
        <a:xfrm>
          <a:off x="4943475" y="237458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1181100</xdr:colOff>
      <xdr:row>133</xdr:row>
      <xdr:rowOff>152400</xdr:rowOff>
    </xdr:from>
    <xdr:ext cx="2943225" cy="847725"/>
    <xdr:sp macro="" textlink="">
      <xdr:nvSpPr>
        <xdr:cNvPr id="14" name="13 CuadroTexto"/>
        <xdr:cNvSpPr txBox="1"/>
      </xdr:nvSpPr>
      <xdr:spPr>
        <a:xfrm>
          <a:off x="1181100" y="2273617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49"/>
  <sheetViews>
    <sheetView tabSelected="1" zoomScaleNormal="100" zoomScaleSheetLayoutView="100" workbookViewId="0">
      <pane xSplit="1" ySplit="7" topLeftCell="B121" activePane="bottomRight" state="frozen"/>
      <selection pane="topRight" activeCell="B1" sqref="B1"/>
      <selection pane="bottomLeft" activeCell="A8" sqref="A8"/>
      <selection pane="bottomRight" activeCell="A5" sqref="A5:N5"/>
    </sheetView>
  </sheetViews>
  <sheetFormatPr baseColWidth="10" defaultRowHeight="12.75"/>
  <cols>
    <col min="1" max="1" width="48.42578125" style="1" customWidth="1"/>
    <col min="2" max="2" width="10" style="1" customWidth="1"/>
    <col min="3" max="3" width="10.42578125" style="1" customWidth="1"/>
    <col min="4" max="4" width="10.140625" style="1" customWidth="1"/>
    <col min="5" max="13" width="9.85546875" style="1" customWidth="1"/>
    <col min="14" max="14" width="10.85546875" style="1" bestFit="1" customWidth="1"/>
    <col min="15" max="16384" width="11.42578125" style="1"/>
  </cols>
  <sheetData>
    <row r="2" spans="1:14" ht="15.75">
      <c r="A2" s="40" t="s">
        <v>105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15">
      <c r="A3" s="37" t="s">
        <v>102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1:14" ht="14.25" customHeight="1">
      <c r="A4" s="34" t="s">
        <v>107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ht="17.25" customHeight="1">
      <c r="A5" s="31" t="s">
        <v>101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6" customHeight="1"/>
    <row r="7" spans="1:14" s="29" customFormat="1" ht="27" customHeight="1">
      <c r="A7" s="30" t="s">
        <v>100</v>
      </c>
      <c r="B7" s="30" t="s">
        <v>99</v>
      </c>
      <c r="C7" s="30" t="s">
        <v>98</v>
      </c>
      <c r="D7" s="30" t="s">
        <v>97</v>
      </c>
      <c r="E7" s="30" t="s">
        <v>96</v>
      </c>
      <c r="F7" s="30" t="s">
        <v>95</v>
      </c>
      <c r="G7" s="30" t="s">
        <v>94</v>
      </c>
      <c r="H7" s="30" t="s">
        <v>93</v>
      </c>
      <c r="I7" s="30" t="s">
        <v>92</v>
      </c>
      <c r="J7" s="30" t="s">
        <v>91</v>
      </c>
      <c r="K7" s="30" t="s">
        <v>90</v>
      </c>
      <c r="L7" s="30" t="s">
        <v>89</v>
      </c>
      <c r="M7" s="30" t="s">
        <v>88</v>
      </c>
      <c r="N7" s="30" t="s">
        <v>87</v>
      </c>
    </row>
    <row r="8" spans="1:14">
      <c r="A8" s="21" t="s">
        <v>86</v>
      </c>
      <c r="B8" s="28"/>
      <c r="C8" s="28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17" t="s">
        <v>85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12" t="s">
        <v>84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11" t="s">
        <v>83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/>
      <c r="I11" s="10"/>
      <c r="J11" s="10"/>
      <c r="K11" s="10"/>
      <c r="L11" s="10"/>
      <c r="M11" s="10"/>
      <c r="N11" s="10">
        <f>+B11+C11+D11+E11+F11+G11+H11+I11+J11+K11+L11+M11</f>
        <v>0</v>
      </c>
    </row>
    <row r="12" spans="1:14">
      <c r="A12" s="11" t="s">
        <v>82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/>
      <c r="I12" s="10"/>
      <c r="J12" s="10"/>
      <c r="K12" s="10"/>
      <c r="L12" s="10"/>
      <c r="M12" s="10"/>
      <c r="N12" s="10">
        <f t="shared" ref="N12:N13" si="0">+B12+C12+D12+E12+F12+G12+H12+I12+J12+K12+L12+M12</f>
        <v>0</v>
      </c>
    </row>
    <row r="13" spans="1:14">
      <c r="A13" s="11" t="s">
        <v>81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/>
      <c r="I13" s="10"/>
      <c r="J13" s="10"/>
      <c r="K13" s="10"/>
      <c r="L13" s="10"/>
      <c r="M13" s="10"/>
      <c r="N13" s="10">
        <f t="shared" si="0"/>
        <v>0</v>
      </c>
    </row>
    <row r="14" spans="1:14">
      <c r="A14" s="12" t="s">
        <v>80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5.5">
      <c r="A15" s="11" t="s">
        <v>79</v>
      </c>
      <c r="B15" s="10">
        <v>17477025.399999999</v>
      </c>
      <c r="C15" s="10">
        <v>15910795.1</v>
      </c>
      <c r="D15" s="10">
        <v>17207263.050000001</v>
      </c>
      <c r="E15" s="10">
        <v>15501593.32</v>
      </c>
      <c r="F15" s="10">
        <v>17618384.949999999</v>
      </c>
      <c r="G15" s="10">
        <v>20151341.52</v>
      </c>
      <c r="H15" s="10"/>
      <c r="I15" s="10"/>
      <c r="J15" s="10"/>
      <c r="K15" s="10"/>
      <c r="L15" s="10"/>
      <c r="M15" s="10"/>
      <c r="N15" s="10">
        <f>+B15+C15+D15+E15+F15+G15+H15+I15+J15+K15+L15+M15</f>
        <v>103866403.33999999</v>
      </c>
    </row>
    <row r="16" spans="1:14">
      <c r="A16" s="1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25.5">
      <c r="A17" s="17" t="s">
        <v>78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12" t="s">
        <v>77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11" t="s">
        <v>76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/>
      <c r="I19" s="10"/>
      <c r="J19" s="10"/>
      <c r="K19" s="10"/>
      <c r="L19" s="10"/>
      <c r="M19" s="10"/>
      <c r="N19" s="10">
        <f t="shared" ref="N19:N20" si="1">+B19+C19+D19+E19+F19+G19+H19+I19+J19+K19+L19+M19</f>
        <v>0</v>
      </c>
    </row>
    <row r="20" spans="1:14">
      <c r="A20" s="11" t="s">
        <v>75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/>
      <c r="I20" s="10"/>
      <c r="J20" s="10"/>
      <c r="K20" s="10"/>
      <c r="L20" s="10"/>
      <c r="M20" s="10"/>
      <c r="N20" s="10">
        <f t="shared" si="1"/>
        <v>0</v>
      </c>
    </row>
    <row r="21" spans="1:14">
      <c r="A21" s="1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A22" s="12" t="s">
        <v>74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11" t="s">
        <v>73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/>
      <c r="I23" s="10"/>
      <c r="J23" s="10"/>
      <c r="K23" s="10"/>
      <c r="L23" s="10"/>
      <c r="M23" s="10"/>
      <c r="N23" s="10">
        <f t="shared" ref="N23:N24" si="2">+B23+C23+D23+E23+F23+G23+H23+I23+J23+K23+L23+M23</f>
        <v>0</v>
      </c>
    </row>
    <row r="24" spans="1:14">
      <c r="A24" s="11" t="s">
        <v>30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/>
      <c r="I24" s="10"/>
      <c r="J24" s="10"/>
      <c r="K24" s="10"/>
      <c r="L24" s="10"/>
      <c r="M24" s="10"/>
      <c r="N24" s="10">
        <f t="shared" si="2"/>
        <v>0</v>
      </c>
    </row>
    <row r="25" spans="1:14">
      <c r="A25" s="1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>
      <c r="A26" s="17" t="s">
        <v>72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12" t="s">
        <v>71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11" t="s">
        <v>70</v>
      </c>
      <c r="B28" s="10">
        <v>36898.35</v>
      </c>
      <c r="C28" s="10">
        <v>38752.67</v>
      </c>
      <c r="D28" s="10">
        <v>43715.78</v>
      </c>
      <c r="E28" s="10">
        <v>38308.18</v>
      </c>
      <c r="F28" s="10">
        <v>39103.870000000003</v>
      </c>
      <c r="G28" s="10">
        <v>38705.29</v>
      </c>
      <c r="H28" s="10"/>
      <c r="I28" s="10"/>
      <c r="J28" s="10"/>
      <c r="K28" s="10"/>
      <c r="L28" s="10"/>
      <c r="M28" s="10"/>
      <c r="N28" s="10">
        <f t="shared" ref="N28:N29" si="3">+B28+C28+D28+E28+F28+G28+H28+I28+J28+K28+L28+M28</f>
        <v>235484.13999999998</v>
      </c>
    </row>
    <row r="29" spans="1:14">
      <c r="A29" s="11" t="s">
        <v>69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/>
      <c r="I29" s="10"/>
      <c r="J29" s="10"/>
      <c r="K29" s="10"/>
      <c r="L29" s="10"/>
      <c r="M29" s="10"/>
      <c r="N29" s="10">
        <f t="shared" si="3"/>
        <v>0</v>
      </c>
    </row>
    <row r="30" spans="1:14">
      <c r="A30" s="1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12.75" customHeight="1">
      <c r="A31" s="12" t="s">
        <v>68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25.5" customHeight="1">
      <c r="A32" s="11" t="s">
        <v>67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/>
      <c r="I32" s="10"/>
      <c r="J32" s="10"/>
      <c r="K32" s="10"/>
      <c r="L32" s="10"/>
      <c r="M32" s="10"/>
      <c r="N32" s="10">
        <f>+B32+C32+D32+E32+F32+G32+H32+I32+J32+K32+L32+M32</f>
        <v>0</v>
      </c>
    </row>
    <row r="33" spans="1:14">
      <c r="A33" s="11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12.75" customHeight="1">
      <c r="A34" s="12" t="s">
        <v>66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25.5" customHeight="1">
      <c r="A35" s="27" t="s">
        <v>66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/>
      <c r="I35" s="10"/>
      <c r="J35" s="10"/>
      <c r="K35" s="10"/>
      <c r="L35" s="10"/>
      <c r="M35" s="10"/>
      <c r="N35" s="10">
        <f>+B35+C35+D35+E35+F35+G35+H35+I35+J35+K35+L35+M35</f>
        <v>0</v>
      </c>
    </row>
    <row r="36" spans="1:14">
      <c r="A36" s="11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12.75" customHeight="1">
      <c r="A37" s="12" t="s">
        <v>65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2.75" customHeight="1">
      <c r="A38" s="11" t="s">
        <v>64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/>
      <c r="I38" s="10"/>
      <c r="J38" s="10"/>
      <c r="K38" s="10"/>
      <c r="L38" s="10"/>
      <c r="M38" s="10"/>
      <c r="N38" s="10">
        <f>+B38+C38+D38+E38+F38+G38+H38+I38+J38+K38+L38+M38</f>
        <v>0</v>
      </c>
    </row>
    <row r="39" spans="1:14">
      <c r="A39" s="1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>
      <c r="A40" s="12" t="s">
        <v>59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11" t="s">
        <v>63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/>
      <c r="I41" s="10"/>
      <c r="J41" s="10"/>
      <c r="K41" s="10"/>
      <c r="L41" s="10"/>
      <c r="M41" s="10"/>
      <c r="N41" s="10">
        <f t="shared" ref="N41:N46" si="4">+B41+C41+D41+E41+F41+G41+H41+I41+J41+K41+L41+M41</f>
        <v>0</v>
      </c>
    </row>
    <row r="42" spans="1:14">
      <c r="A42" s="11" t="s">
        <v>62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/>
      <c r="I42" s="10"/>
      <c r="J42" s="10"/>
      <c r="K42" s="10"/>
      <c r="L42" s="10"/>
      <c r="M42" s="10"/>
      <c r="N42" s="10">
        <f t="shared" si="4"/>
        <v>0</v>
      </c>
    </row>
    <row r="43" spans="1:14" ht="25.5" customHeight="1">
      <c r="A43" s="11" t="s">
        <v>61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/>
      <c r="I43" s="10"/>
      <c r="J43" s="10"/>
      <c r="K43" s="10"/>
      <c r="L43" s="10"/>
      <c r="M43" s="10"/>
      <c r="N43" s="10">
        <f t="shared" si="4"/>
        <v>0</v>
      </c>
    </row>
    <row r="44" spans="1:14">
      <c r="A44" s="11" t="s">
        <v>3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/>
      <c r="I44" s="10"/>
      <c r="J44" s="10"/>
      <c r="K44" s="10"/>
      <c r="L44" s="10"/>
      <c r="M44" s="10"/>
      <c r="N44" s="10">
        <f t="shared" si="4"/>
        <v>0</v>
      </c>
    </row>
    <row r="45" spans="1:14">
      <c r="A45" s="11" t="s">
        <v>60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/>
      <c r="I45" s="10"/>
      <c r="J45" s="10"/>
      <c r="K45" s="10"/>
      <c r="L45" s="10"/>
      <c r="M45" s="10"/>
      <c r="N45" s="10">
        <f t="shared" si="4"/>
        <v>0</v>
      </c>
    </row>
    <row r="46" spans="1:14">
      <c r="A46" s="11" t="s">
        <v>59</v>
      </c>
      <c r="B46" s="10">
        <v>100</v>
      </c>
      <c r="C46" s="10">
        <v>0</v>
      </c>
      <c r="D46" s="10">
        <v>58330</v>
      </c>
      <c r="E46" s="10">
        <v>0</v>
      </c>
      <c r="F46" s="10">
        <v>0</v>
      </c>
      <c r="G46" s="10">
        <v>0</v>
      </c>
      <c r="H46" s="10"/>
      <c r="I46" s="10"/>
      <c r="J46" s="10"/>
      <c r="K46" s="10"/>
      <c r="L46" s="10"/>
      <c r="M46" s="10"/>
      <c r="N46" s="10">
        <f t="shared" si="4"/>
        <v>58430</v>
      </c>
    </row>
    <row r="47" spans="1:14">
      <c r="A47" s="26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4"/>
    </row>
    <row r="48" spans="1:14">
      <c r="A48" s="23" t="s">
        <v>58</v>
      </c>
      <c r="B48" s="8">
        <f t="shared" ref="B48:M48" si="5">+B11+B12+B13+B15+B19+B20+B23+B24+B28+B29+B32+B35+B38+B41+B42+B43+B44+B45+B46</f>
        <v>17514023.75</v>
      </c>
      <c r="C48" s="8">
        <f t="shared" si="5"/>
        <v>15949547.77</v>
      </c>
      <c r="D48" s="8">
        <f t="shared" si="5"/>
        <v>17309308.830000002</v>
      </c>
      <c r="E48" s="8">
        <f t="shared" si="5"/>
        <v>15539901.5</v>
      </c>
      <c r="F48" s="8">
        <f t="shared" si="5"/>
        <v>17657488.82</v>
      </c>
      <c r="G48" s="8">
        <f t="shared" si="5"/>
        <v>20190046.809999999</v>
      </c>
      <c r="H48" s="8">
        <f t="shared" si="5"/>
        <v>0</v>
      </c>
      <c r="I48" s="8">
        <f t="shared" si="5"/>
        <v>0</v>
      </c>
      <c r="J48" s="8">
        <f t="shared" si="5"/>
        <v>0</v>
      </c>
      <c r="K48" s="8">
        <f t="shared" si="5"/>
        <v>0</v>
      </c>
      <c r="L48" s="8">
        <f t="shared" si="5"/>
        <v>0</v>
      </c>
      <c r="M48" s="8">
        <f t="shared" si="5"/>
        <v>0</v>
      </c>
      <c r="N48" s="8">
        <f>+B48+C48+D48+E48+F48+G48+H48+I48+J48+K48+L48+M48</f>
        <v>104160317.48</v>
      </c>
    </row>
    <row r="49" spans="1:14">
      <c r="A49" s="2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5"/>
    </row>
    <row r="50" spans="1:14">
      <c r="A50" s="21" t="s">
        <v>57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>
      <c r="A51" s="17" t="s">
        <v>56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>
      <c r="A52" s="17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>
      <c r="A53" s="12" t="s">
        <v>55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>
      <c r="A54" s="11" t="s">
        <v>54</v>
      </c>
      <c r="B54" s="10">
        <v>2719666.17</v>
      </c>
      <c r="C54" s="10">
        <v>2785670.34</v>
      </c>
      <c r="D54" s="10">
        <v>3175509.58</v>
      </c>
      <c r="E54" s="10">
        <v>2890253.26</v>
      </c>
      <c r="F54" s="10">
        <v>2841350.56</v>
      </c>
      <c r="G54" s="10">
        <v>3243917.13</v>
      </c>
      <c r="H54" s="10"/>
      <c r="I54" s="10"/>
      <c r="J54" s="10"/>
      <c r="K54" s="10"/>
      <c r="L54" s="10"/>
      <c r="M54" s="10"/>
      <c r="N54" s="10">
        <f t="shared" ref="N54:N59" si="6">+B54+C54+D54+E54+F54+G54+H54+I54+J54+K54+L54+M54</f>
        <v>17656367.039999999</v>
      </c>
    </row>
    <row r="55" spans="1:14">
      <c r="A55" s="11" t="s">
        <v>53</v>
      </c>
      <c r="B55" s="10">
        <v>674200.92</v>
      </c>
      <c r="C55" s="10">
        <v>644256.31000000006</v>
      </c>
      <c r="D55" s="10">
        <v>825856.72</v>
      </c>
      <c r="E55" s="10">
        <v>687552.79</v>
      </c>
      <c r="F55" s="10">
        <v>665988.91</v>
      </c>
      <c r="G55" s="10">
        <v>871384.29</v>
      </c>
      <c r="H55" s="10"/>
      <c r="I55" s="10"/>
      <c r="J55" s="10"/>
      <c r="K55" s="10"/>
      <c r="L55" s="10"/>
      <c r="M55" s="10"/>
      <c r="N55" s="10">
        <f t="shared" si="6"/>
        <v>4369239.9400000004</v>
      </c>
    </row>
    <row r="56" spans="1:14">
      <c r="A56" s="11" t="s">
        <v>52</v>
      </c>
      <c r="B56" s="10">
        <v>771371.61</v>
      </c>
      <c r="C56" s="10">
        <v>615811.18999999994</v>
      </c>
      <c r="D56" s="10">
        <v>662985.92000000004</v>
      </c>
      <c r="E56" s="10">
        <v>519477.88</v>
      </c>
      <c r="F56" s="10">
        <v>626996.78</v>
      </c>
      <c r="G56" s="10">
        <v>976343.11</v>
      </c>
      <c r="H56" s="10"/>
      <c r="I56" s="10"/>
      <c r="J56" s="10"/>
      <c r="K56" s="10"/>
      <c r="L56" s="10"/>
      <c r="M56" s="10"/>
      <c r="N56" s="10">
        <f t="shared" si="6"/>
        <v>4172986.4899999998</v>
      </c>
    </row>
    <row r="57" spans="1:14">
      <c r="A57" s="11" t="s">
        <v>51</v>
      </c>
      <c r="B57" s="10">
        <v>805957.23</v>
      </c>
      <c r="C57" s="10">
        <v>2037191.83</v>
      </c>
      <c r="D57" s="10">
        <v>859018.35</v>
      </c>
      <c r="E57" s="10">
        <v>2156459.27</v>
      </c>
      <c r="F57" s="10">
        <v>952412.19</v>
      </c>
      <c r="G57" s="10">
        <v>2466520.19</v>
      </c>
      <c r="H57" s="10"/>
      <c r="I57" s="10"/>
      <c r="J57" s="10"/>
      <c r="K57" s="10"/>
      <c r="L57" s="10"/>
      <c r="M57" s="10"/>
      <c r="N57" s="10">
        <f t="shared" si="6"/>
        <v>9277559.0599999987</v>
      </c>
    </row>
    <row r="58" spans="1:14">
      <c r="A58" s="11" t="s">
        <v>50</v>
      </c>
      <c r="B58" s="10">
        <v>2398772.25</v>
      </c>
      <c r="C58" s="10">
        <v>2700805.83</v>
      </c>
      <c r="D58" s="10">
        <v>2750952.85</v>
      </c>
      <c r="E58" s="10">
        <v>2405053.65</v>
      </c>
      <c r="F58" s="10">
        <v>2193927.37</v>
      </c>
      <c r="G58" s="10">
        <v>2864937.85</v>
      </c>
      <c r="H58" s="10"/>
      <c r="I58" s="10"/>
      <c r="J58" s="10"/>
      <c r="K58" s="10"/>
      <c r="L58" s="10"/>
      <c r="M58" s="10"/>
      <c r="N58" s="10">
        <f t="shared" si="6"/>
        <v>15314449.799999999</v>
      </c>
    </row>
    <row r="59" spans="1:14">
      <c r="A59" s="11" t="s">
        <v>49</v>
      </c>
      <c r="B59" s="10">
        <v>707047.12</v>
      </c>
      <c r="C59" s="10">
        <v>650186.69999999995</v>
      </c>
      <c r="D59" s="10">
        <v>856855.68</v>
      </c>
      <c r="E59" s="10">
        <v>730520.42</v>
      </c>
      <c r="F59" s="10">
        <v>760415.28</v>
      </c>
      <c r="G59" s="10">
        <v>775701.73</v>
      </c>
      <c r="H59" s="10"/>
      <c r="I59" s="10"/>
      <c r="J59" s="10"/>
      <c r="K59" s="10"/>
      <c r="L59" s="10"/>
      <c r="M59" s="10"/>
      <c r="N59" s="10">
        <f t="shared" si="6"/>
        <v>4480726.93</v>
      </c>
    </row>
    <row r="60" spans="1:14">
      <c r="A60" s="1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>
      <c r="A61" s="12" t="s">
        <v>48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ht="25.5">
      <c r="A62" s="11" t="s">
        <v>47</v>
      </c>
      <c r="B62" s="10">
        <v>57182.49</v>
      </c>
      <c r="C62" s="10">
        <v>34656.11</v>
      </c>
      <c r="D62" s="10">
        <v>410851.75</v>
      </c>
      <c r="E62" s="10">
        <v>565617.86</v>
      </c>
      <c r="F62" s="10">
        <v>400555.89</v>
      </c>
      <c r="G62" s="10">
        <v>146601.53</v>
      </c>
      <c r="H62" s="10"/>
      <c r="I62" s="10"/>
      <c r="J62" s="10"/>
      <c r="K62" s="10"/>
      <c r="L62" s="10"/>
      <c r="M62" s="10"/>
      <c r="N62" s="10">
        <f t="shared" ref="N62:N69" si="7">+B62+C62+D62+E62+F62+G62+H62+I62+J62+K62+L62+M62</f>
        <v>1615465.6300000001</v>
      </c>
    </row>
    <row r="63" spans="1:14">
      <c r="A63" s="11" t="s">
        <v>46</v>
      </c>
      <c r="B63" s="10">
        <v>11112.38</v>
      </c>
      <c r="C63" s="10">
        <v>36365.39</v>
      </c>
      <c r="D63" s="10">
        <v>17044.87</v>
      </c>
      <c r="E63" s="10">
        <v>46208.17</v>
      </c>
      <c r="F63" s="10">
        <v>31446.57</v>
      </c>
      <c r="G63" s="10">
        <v>53556.14</v>
      </c>
      <c r="H63" s="10"/>
      <c r="I63" s="10"/>
      <c r="J63" s="10"/>
      <c r="K63" s="10"/>
      <c r="L63" s="10"/>
      <c r="M63" s="10"/>
      <c r="N63" s="10">
        <f t="shared" si="7"/>
        <v>195733.52000000002</v>
      </c>
    </row>
    <row r="64" spans="1:14" ht="25.5">
      <c r="A64" s="11" t="s">
        <v>103</v>
      </c>
      <c r="B64" s="10">
        <v>236753.1</v>
      </c>
      <c r="C64" s="10">
        <v>205070.85</v>
      </c>
      <c r="D64" s="10">
        <v>0</v>
      </c>
      <c r="E64" s="10">
        <v>0</v>
      </c>
      <c r="F64" s="10">
        <v>0</v>
      </c>
      <c r="G64" s="10">
        <v>0</v>
      </c>
      <c r="H64" s="10"/>
      <c r="I64" s="10"/>
      <c r="J64" s="10"/>
      <c r="K64" s="10"/>
      <c r="L64" s="10"/>
      <c r="M64" s="10"/>
      <c r="N64" s="10">
        <f t="shared" si="7"/>
        <v>441823.95</v>
      </c>
    </row>
    <row r="65" spans="1:14">
      <c r="A65" s="11" t="s">
        <v>45</v>
      </c>
      <c r="B65" s="10">
        <f>639379.84-61376.69</f>
        <v>578003.14999999991</v>
      </c>
      <c r="C65" s="10">
        <v>564916.31000000006</v>
      </c>
      <c r="D65" s="10">
        <f>627074.6-318799.83</f>
        <v>308274.76999999996</v>
      </c>
      <c r="E65" s="10">
        <v>469640.93</v>
      </c>
      <c r="F65" s="10">
        <v>575676.25</v>
      </c>
      <c r="G65" s="10">
        <v>1010852.76</v>
      </c>
      <c r="H65" s="10"/>
      <c r="I65" s="10"/>
      <c r="J65" s="10"/>
      <c r="K65" s="10"/>
      <c r="L65" s="10"/>
      <c r="M65" s="10"/>
      <c r="N65" s="10">
        <f t="shared" si="7"/>
        <v>3507364.17</v>
      </c>
    </row>
    <row r="66" spans="1:14">
      <c r="A66" s="11" t="s">
        <v>104</v>
      </c>
      <c r="B66" s="10">
        <v>28617.03</v>
      </c>
      <c r="C66" s="10">
        <v>239773.42</v>
      </c>
      <c r="D66" s="10">
        <v>329915.02</v>
      </c>
      <c r="E66" s="10">
        <v>937900.72</v>
      </c>
      <c r="F66" s="10">
        <v>461149.84</v>
      </c>
      <c r="G66" s="10">
        <v>825677.97</v>
      </c>
      <c r="H66" s="10"/>
      <c r="I66" s="10"/>
      <c r="J66" s="10"/>
      <c r="K66" s="10"/>
      <c r="L66" s="10"/>
      <c r="M66" s="10"/>
      <c r="N66" s="10">
        <f t="shared" si="7"/>
        <v>2823034</v>
      </c>
    </row>
    <row r="67" spans="1:14">
      <c r="A67" s="11" t="s">
        <v>44</v>
      </c>
      <c r="B67" s="10">
        <v>425832.79</v>
      </c>
      <c r="C67" s="10">
        <v>419331.92</v>
      </c>
      <c r="D67" s="10">
        <v>441065.32</v>
      </c>
      <c r="E67" s="10">
        <v>384816.93</v>
      </c>
      <c r="F67" s="10">
        <v>493856.28</v>
      </c>
      <c r="G67" s="10">
        <v>432143.58</v>
      </c>
      <c r="H67" s="10"/>
      <c r="I67" s="10"/>
      <c r="J67" s="10"/>
      <c r="K67" s="10"/>
      <c r="L67" s="10"/>
      <c r="M67" s="10"/>
      <c r="N67" s="10">
        <f t="shared" si="7"/>
        <v>2597046.8200000003</v>
      </c>
    </row>
    <row r="68" spans="1:14" ht="25.5">
      <c r="A68" s="11" t="s">
        <v>43</v>
      </c>
      <c r="B68" s="10">
        <v>15452.4</v>
      </c>
      <c r="C68" s="10">
        <v>23737.35</v>
      </c>
      <c r="D68" s="10">
        <f>230496.62-1259.3</f>
        <v>229237.32</v>
      </c>
      <c r="E68" s="10">
        <v>16219.7</v>
      </c>
      <c r="F68" s="10">
        <v>19586.099999999999</v>
      </c>
      <c r="G68" s="10">
        <v>27034.1</v>
      </c>
      <c r="H68" s="10"/>
      <c r="I68" s="10"/>
      <c r="J68" s="10"/>
      <c r="K68" s="10"/>
      <c r="L68" s="10"/>
      <c r="M68" s="10"/>
      <c r="N68" s="10">
        <f t="shared" si="7"/>
        <v>331266.96999999997</v>
      </c>
    </row>
    <row r="69" spans="1:14">
      <c r="A69" s="11" t="s">
        <v>42</v>
      </c>
      <c r="B69" s="10">
        <f>70819.33-158</f>
        <v>70661.33</v>
      </c>
      <c r="C69" s="10">
        <v>128469.68</v>
      </c>
      <c r="D69" s="10">
        <f>126338.13-1242.6</f>
        <v>125095.53</v>
      </c>
      <c r="E69" s="10">
        <v>85880.76</v>
      </c>
      <c r="F69" s="10">
        <v>52725.37</v>
      </c>
      <c r="G69" s="10">
        <v>193676.4</v>
      </c>
      <c r="H69" s="10"/>
      <c r="I69" s="10"/>
      <c r="J69" s="10"/>
      <c r="K69" s="10"/>
      <c r="L69" s="10"/>
      <c r="M69" s="10"/>
      <c r="N69" s="10">
        <f t="shared" si="7"/>
        <v>656509.07000000007</v>
      </c>
    </row>
    <row r="70" spans="1:14">
      <c r="A70" s="1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>
      <c r="A71" s="12" t="s">
        <v>41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>
      <c r="A72" s="11" t="s">
        <v>40</v>
      </c>
      <c r="B72" s="10">
        <v>2396008.2799999998</v>
      </c>
      <c r="C72" s="10">
        <v>2415345.65</v>
      </c>
      <c r="D72" s="10">
        <v>2670187.46</v>
      </c>
      <c r="E72" s="10">
        <v>2816019.41</v>
      </c>
      <c r="F72" s="10">
        <v>2565185.37</v>
      </c>
      <c r="G72" s="10">
        <v>2696669.45</v>
      </c>
      <c r="H72" s="10"/>
      <c r="I72" s="10"/>
      <c r="J72" s="10"/>
      <c r="K72" s="10"/>
      <c r="L72" s="10"/>
      <c r="M72" s="10"/>
      <c r="N72" s="10">
        <f t="shared" ref="N72:N80" si="8">+B72+C72+D72+E72+F72+G72+H72+I72+J72+K72+L72+M72</f>
        <v>15559415.620000001</v>
      </c>
    </row>
    <row r="73" spans="1:14">
      <c r="A73" s="11" t="s">
        <v>39</v>
      </c>
      <c r="B73" s="10">
        <v>109019.53</v>
      </c>
      <c r="C73" s="10">
        <v>2169130.69</v>
      </c>
      <c r="D73" s="10">
        <v>1490968.33</v>
      </c>
      <c r="E73" s="10">
        <v>1211220.23</v>
      </c>
      <c r="F73" s="10">
        <v>1499166.48</v>
      </c>
      <c r="G73" s="10">
        <v>3076129.46</v>
      </c>
      <c r="H73" s="10"/>
      <c r="I73" s="10"/>
      <c r="J73" s="10"/>
      <c r="K73" s="10"/>
      <c r="L73" s="10"/>
      <c r="M73" s="10"/>
      <c r="N73" s="10">
        <f t="shared" si="8"/>
        <v>9555634.7199999988</v>
      </c>
    </row>
    <row r="74" spans="1:14" ht="25.5">
      <c r="A74" s="11" t="s">
        <v>38</v>
      </c>
      <c r="B74" s="10">
        <v>166805.20000000001</v>
      </c>
      <c r="C74" s="10">
        <v>192978.72</v>
      </c>
      <c r="D74" s="10">
        <v>367281.18</v>
      </c>
      <c r="E74" s="10">
        <v>322165.09999999998</v>
      </c>
      <c r="F74" s="10">
        <v>471796.14</v>
      </c>
      <c r="G74" s="10">
        <v>419996.71</v>
      </c>
      <c r="H74" s="10"/>
      <c r="I74" s="10"/>
      <c r="J74" s="10"/>
      <c r="K74" s="10"/>
      <c r="L74" s="10"/>
      <c r="M74" s="10"/>
      <c r="N74" s="10">
        <f t="shared" si="8"/>
        <v>1941023.0500000003</v>
      </c>
    </row>
    <row r="75" spans="1:14">
      <c r="A75" s="11" t="s">
        <v>37</v>
      </c>
      <c r="B75" s="10">
        <v>37431.440000000002</v>
      </c>
      <c r="C75" s="10">
        <v>163120.95999999999</v>
      </c>
      <c r="D75" s="10">
        <v>182013.07</v>
      </c>
      <c r="E75" s="10">
        <v>134244.45000000001</v>
      </c>
      <c r="F75" s="10">
        <v>33657.82</v>
      </c>
      <c r="G75" s="10">
        <v>545649.80000000005</v>
      </c>
      <c r="H75" s="10"/>
      <c r="I75" s="10"/>
      <c r="J75" s="10"/>
      <c r="K75" s="10"/>
      <c r="L75" s="10"/>
      <c r="M75" s="10"/>
      <c r="N75" s="10">
        <f t="shared" si="8"/>
        <v>1096117.54</v>
      </c>
    </row>
    <row r="76" spans="1:14" ht="25.5">
      <c r="A76" s="11" t="s">
        <v>36</v>
      </c>
      <c r="B76" s="10">
        <v>19150.939999999999</v>
      </c>
      <c r="C76" s="10">
        <v>159948.75</v>
      </c>
      <c r="D76" s="10">
        <v>830715.44</v>
      </c>
      <c r="E76" s="10">
        <v>1184671.1399999999</v>
      </c>
      <c r="F76" s="10">
        <v>840280.54</v>
      </c>
      <c r="G76" s="10">
        <v>1323045.3999999999</v>
      </c>
      <c r="H76" s="10"/>
      <c r="I76" s="10"/>
      <c r="J76" s="10"/>
      <c r="K76" s="10"/>
      <c r="L76" s="10"/>
      <c r="M76" s="10"/>
      <c r="N76" s="10">
        <f t="shared" si="8"/>
        <v>4357812.209999999</v>
      </c>
    </row>
    <row r="77" spans="1:14">
      <c r="A77" s="11" t="s">
        <v>35</v>
      </c>
      <c r="B77" s="10">
        <v>994.78</v>
      </c>
      <c r="C77" s="10">
        <v>38000</v>
      </c>
      <c r="D77" s="10">
        <v>64000</v>
      </c>
      <c r="E77" s="10">
        <v>56000</v>
      </c>
      <c r="F77" s="10">
        <v>66000</v>
      </c>
      <c r="G77" s="10">
        <v>109739.12</v>
      </c>
      <c r="H77" s="10"/>
      <c r="I77" s="10"/>
      <c r="J77" s="10"/>
      <c r="K77" s="10"/>
      <c r="L77" s="10"/>
      <c r="M77" s="10"/>
      <c r="N77" s="10">
        <f t="shared" si="8"/>
        <v>334733.90000000002</v>
      </c>
    </row>
    <row r="78" spans="1:14">
      <c r="A78" s="11" t="s">
        <v>34</v>
      </c>
      <c r="B78" s="10">
        <v>40964.19</v>
      </c>
      <c r="C78" s="10">
        <v>78846.789999999994</v>
      </c>
      <c r="D78" s="10">
        <v>49734.29</v>
      </c>
      <c r="E78" s="10">
        <v>48979.05</v>
      </c>
      <c r="F78" s="10">
        <v>49558.75</v>
      </c>
      <c r="G78" s="10">
        <v>46562.15</v>
      </c>
      <c r="H78" s="10"/>
      <c r="I78" s="10"/>
      <c r="J78" s="10"/>
      <c r="K78" s="10"/>
      <c r="L78" s="10"/>
      <c r="M78" s="10"/>
      <c r="N78" s="10">
        <f t="shared" si="8"/>
        <v>314645.22000000003</v>
      </c>
    </row>
    <row r="79" spans="1:14">
      <c r="A79" s="11" t="s">
        <v>33</v>
      </c>
      <c r="B79" s="10">
        <v>0</v>
      </c>
      <c r="C79" s="10">
        <v>15154.45</v>
      </c>
      <c r="D79" s="10">
        <v>55411.47</v>
      </c>
      <c r="E79" s="10">
        <v>21238.42</v>
      </c>
      <c r="F79" s="10">
        <v>4242.8900000000003</v>
      </c>
      <c r="G79" s="10">
        <v>18587.91</v>
      </c>
      <c r="H79" s="10"/>
      <c r="I79" s="10"/>
      <c r="J79" s="10"/>
      <c r="K79" s="10"/>
      <c r="L79" s="10"/>
      <c r="M79" s="10"/>
      <c r="N79" s="10">
        <f t="shared" si="8"/>
        <v>114635.14</v>
      </c>
    </row>
    <row r="80" spans="1:14">
      <c r="A80" s="11" t="s">
        <v>32</v>
      </c>
      <c r="B80" s="10">
        <v>204613.74</v>
      </c>
      <c r="C80" s="10">
        <v>212221.12</v>
      </c>
      <c r="D80" s="10">
        <v>312627.31</v>
      </c>
      <c r="E80" s="10">
        <v>317527.07</v>
      </c>
      <c r="F80" s="10">
        <v>210666.23999999999</v>
      </c>
      <c r="G80" s="10">
        <v>423360.08</v>
      </c>
      <c r="H80" s="10"/>
      <c r="I80" s="10"/>
      <c r="J80" s="10"/>
      <c r="K80" s="10"/>
      <c r="L80" s="10"/>
      <c r="M80" s="10"/>
      <c r="N80" s="10">
        <f t="shared" si="8"/>
        <v>1681015.56</v>
      </c>
    </row>
    <row r="81" spans="1:14">
      <c r="A81" s="11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1:14">
      <c r="A82" s="17" t="s">
        <v>31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>
      <c r="A83" s="20" t="s">
        <v>30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>
      <c r="A84" s="11" t="s">
        <v>29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/>
      <c r="I84" s="10"/>
      <c r="J84" s="10"/>
      <c r="K84" s="10"/>
      <c r="L84" s="10"/>
      <c r="M84" s="10"/>
      <c r="N84" s="10">
        <f t="shared" ref="N84:N85" si="9">+B84+C84+D84+E84+F84+G84+H84+I84+J84+K84+L84+M84</f>
        <v>0</v>
      </c>
    </row>
    <row r="85" spans="1:14">
      <c r="A85" s="11" t="s">
        <v>28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/>
      <c r="I85" s="10"/>
      <c r="J85" s="10"/>
      <c r="K85" s="10"/>
      <c r="L85" s="10"/>
      <c r="M85" s="10"/>
      <c r="N85" s="10">
        <f t="shared" si="9"/>
        <v>0</v>
      </c>
    </row>
    <row r="86" spans="1:14" ht="12.75" customHeight="1">
      <c r="A86" s="11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1:14" s="18" customFormat="1">
      <c r="A87" s="17" t="s">
        <v>27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s="18" customFormat="1">
      <c r="A88" s="19" t="s">
        <v>26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/>
      <c r="I88" s="10"/>
      <c r="J88" s="10"/>
      <c r="K88" s="10"/>
      <c r="L88" s="10"/>
      <c r="M88" s="10"/>
      <c r="N88" s="10">
        <f t="shared" ref="N88:N103" si="10">+B88+C88+D88+E88+F88+G88+H88+I88+J88+K88+L88+M88</f>
        <v>0</v>
      </c>
    </row>
    <row r="89" spans="1:14" s="18" customFormat="1" hidden="1">
      <c r="A89" s="11" t="s">
        <v>25</v>
      </c>
      <c r="B89" s="10"/>
      <c r="C89" s="10"/>
      <c r="D89" s="10"/>
      <c r="E89" s="10"/>
      <c r="F89" s="10">
        <v>0</v>
      </c>
      <c r="G89" s="10">
        <v>0</v>
      </c>
      <c r="H89" s="10"/>
      <c r="I89" s="10"/>
      <c r="J89" s="10"/>
      <c r="K89" s="10"/>
      <c r="L89" s="10"/>
      <c r="M89" s="10"/>
      <c r="N89" s="10">
        <f t="shared" si="10"/>
        <v>0</v>
      </c>
    </row>
    <row r="90" spans="1:14" s="18" customFormat="1" hidden="1">
      <c r="A90" s="11" t="s">
        <v>24</v>
      </c>
      <c r="B90" s="10"/>
      <c r="C90" s="10"/>
      <c r="D90" s="10"/>
      <c r="E90" s="10"/>
      <c r="F90" s="10">
        <v>0</v>
      </c>
      <c r="G90" s="10">
        <v>0</v>
      </c>
      <c r="H90" s="10"/>
      <c r="I90" s="10"/>
      <c r="J90" s="10"/>
      <c r="K90" s="10"/>
      <c r="L90" s="10"/>
      <c r="M90" s="10"/>
      <c r="N90" s="10">
        <f t="shared" si="10"/>
        <v>0</v>
      </c>
    </row>
    <row r="91" spans="1:14" s="18" customFormat="1" hidden="1">
      <c r="A91" s="11"/>
      <c r="B91" s="10"/>
      <c r="C91" s="10"/>
      <c r="D91" s="10"/>
      <c r="E91" s="10"/>
      <c r="F91" s="10">
        <v>0</v>
      </c>
      <c r="G91" s="10">
        <v>0</v>
      </c>
      <c r="H91" s="10"/>
      <c r="I91" s="10"/>
      <c r="J91" s="10"/>
      <c r="K91" s="10"/>
      <c r="L91" s="10"/>
      <c r="M91" s="10"/>
      <c r="N91" s="10">
        <f t="shared" si="10"/>
        <v>0</v>
      </c>
    </row>
    <row r="92" spans="1:14" s="18" customFormat="1">
      <c r="A92" s="19" t="s">
        <v>23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/>
      <c r="I92" s="10"/>
      <c r="J92" s="10"/>
      <c r="K92" s="10"/>
      <c r="L92" s="10"/>
      <c r="M92" s="10"/>
      <c r="N92" s="10">
        <f t="shared" si="10"/>
        <v>0</v>
      </c>
    </row>
    <row r="93" spans="1:14" s="18" customFormat="1" hidden="1">
      <c r="A93" s="11" t="s">
        <v>22</v>
      </c>
      <c r="B93" s="10"/>
      <c r="C93" s="10"/>
      <c r="D93" s="10"/>
      <c r="E93" s="10"/>
      <c r="F93" s="10">
        <v>0</v>
      </c>
      <c r="G93" s="10">
        <v>0</v>
      </c>
      <c r="H93" s="10"/>
      <c r="I93" s="10"/>
      <c r="J93" s="10"/>
      <c r="K93" s="10"/>
      <c r="L93" s="10"/>
      <c r="M93" s="10"/>
      <c r="N93" s="10">
        <f t="shared" si="10"/>
        <v>0</v>
      </c>
    </row>
    <row r="94" spans="1:14" s="18" customFormat="1" hidden="1">
      <c r="A94" s="11" t="s">
        <v>21</v>
      </c>
      <c r="B94" s="10"/>
      <c r="C94" s="10"/>
      <c r="D94" s="10"/>
      <c r="E94" s="10"/>
      <c r="F94" s="10">
        <v>0</v>
      </c>
      <c r="G94" s="10">
        <v>0</v>
      </c>
      <c r="H94" s="10"/>
      <c r="I94" s="10"/>
      <c r="J94" s="10"/>
      <c r="K94" s="10"/>
      <c r="L94" s="10"/>
      <c r="M94" s="10"/>
      <c r="N94" s="10">
        <f t="shared" si="10"/>
        <v>0</v>
      </c>
    </row>
    <row r="95" spans="1:14" s="18" customFormat="1" hidden="1">
      <c r="A95" s="11"/>
      <c r="B95" s="10"/>
      <c r="C95" s="10"/>
      <c r="D95" s="10"/>
      <c r="E95" s="10"/>
      <c r="F95" s="10">
        <v>0</v>
      </c>
      <c r="G95" s="10">
        <v>0</v>
      </c>
      <c r="H95" s="10"/>
      <c r="I95" s="10"/>
      <c r="J95" s="10"/>
      <c r="K95" s="10"/>
      <c r="L95" s="10"/>
      <c r="M95" s="10"/>
      <c r="N95" s="10">
        <f t="shared" si="10"/>
        <v>0</v>
      </c>
    </row>
    <row r="96" spans="1:14" s="18" customFormat="1">
      <c r="A96" s="19" t="s">
        <v>20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/>
      <c r="I96" s="10"/>
      <c r="J96" s="10"/>
      <c r="K96" s="10"/>
      <c r="L96" s="10"/>
      <c r="M96" s="10"/>
      <c r="N96" s="10">
        <f t="shared" si="10"/>
        <v>0</v>
      </c>
    </row>
    <row r="97" spans="1:14" s="18" customFormat="1" hidden="1">
      <c r="A97" s="11" t="s">
        <v>19</v>
      </c>
      <c r="B97" s="10"/>
      <c r="C97" s="10"/>
      <c r="D97" s="10"/>
      <c r="E97" s="10"/>
      <c r="F97" s="10">
        <v>0</v>
      </c>
      <c r="G97" s="10">
        <v>0</v>
      </c>
      <c r="H97" s="10"/>
      <c r="I97" s="10"/>
      <c r="J97" s="10"/>
      <c r="K97" s="10"/>
      <c r="L97" s="10"/>
      <c r="M97" s="10"/>
      <c r="N97" s="10">
        <f t="shared" si="10"/>
        <v>0</v>
      </c>
    </row>
    <row r="98" spans="1:14" s="18" customFormat="1" hidden="1">
      <c r="A98" s="11" t="s">
        <v>18</v>
      </c>
      <c r="B98" s="10"/>
      <c r="C98" s="10"/>
      <c r="D98" s="10"/>
      <c r="E98" s="10"/>
      <c r="F98" s="10">
        <v>0</v>
      </c>
      <c r="G98" s="10">
        <v>0</v>
      </c>
      <c r="H98" s="10"/>
      <c r="I98" s="10"/>
      <c r="J98" s="10"/>
      <c r="K98" s="10"/>
      <c r="L98" s="10"/>
      <c r="M98" s="10"/>
      <c r="N98" s="10">
        <f t="shared" si="10"/>
        <v>0</v>
      </c>
    </row>
    <row r="99" spans="1:14" s="18" customFormat="1" hidden="1">
      <c r="A99" s="11"/>
      <c r="B99" s="10"/>
      <c r="C99" s="10"/>
      <c r="D99" s="10"/>
      <c r="E99" s="10"/>
      <c r="F99" s="10">
        <v>0</v>
      </c>
      <c r="G99" s="10">
        <v>0</v>
      </c>
      <c r="H99" s="10"/>
      <c r="I99" s="10"/>
      <c r="J99" s="10"/>
      <c r="K99" s="10"/>
      <c r="L99" s="10"/>
      <c r="M99" s="10"/>
      <c r="N99" s="10">
        <f t="shared" si="10"/>
        <v>0</v>
      </c>
    </row>
    <row r="100" spans="1:14" s="18" customFormat="1">
      <c r="A100" s="19" t="s">
        <v>17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/>
      <c r="I100" s="10"/>
      <c r="J100" s="10"/>
      <c r="K100" s="10"/>
      <c r="L100" s="10"/>
      <c r="M100" s="10"/>
      <c r="N100" s="10">
        <f t="shared" si="10"/>
        <v>0</v>
      </c>
    </row>
    <row r="101" spans="1:14" s="18" customFormat="1" hidden="1">
      <c r="A101" s="11" t="s">
        <v>17</v>
      </c>
      <c r="B101" s="10"/>
      <c r="C101" s="10"/>
      <c r="D101" s="10"/>
      <c r="E101" s="10"/>
      <c r="F101" s="10">
        <v>0</v>
      </c>
      <c r="G101" s="10">
        <v>0</v>
      </c>
      <c r="H101" s="10"/>
      <c r="I101" s="10"/>
      <c r="J101" s="10"/>
      <c r="K101" s="10"/>
      <c r="L101" s="10"/>
      <c r="M101" s="10"/>
      <c r="N101" s="10">
        <f t="shared" si="10"/>
        <v>0</v>
      </c>
    </row>
    <row r="102" spans="1:14" s="18" customFormat="1" hidden="1">
      <c r="A102" s="11"/>
      <c r="B102" s="10"/>
      <c r="C102" s="10"/>
      <c r="D102" s="10"/>
      <c r="E102" s="10"/>
      <c r="F102" s="10">
        <v>0</v>
      </c>
      <c r="G102" s="10">
        <v>0</v>
      </c>
      <c r="H102" s="10"/>
      <c r="I102" s="10"/>
      <c r="J102" s="10"/>
      <c r="K102" s="10"/>
      <c r="L102" s="10"/>
      <c r="M102" s="10"/>
      <c r="N102" s="10">
        <f t="shared" si="10"/>
        <v>0</v>
      </c>
    </row>
    <row r="103" spans="1:14" s="18" customFormat="1">
      <c r="A103" s="19" t="s">
        <v>16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/>
      <c r="I103" s="10"/>
      <c r="J103" s="10"/>
      <c r="K103" s="10"/>
      <c r="L103" s="10"/>
      <c r="M103" s="10"/>
      <c r="N103" s="10">
        <f t="shared" si="10"/>
        <v>0</v>
      </c>
    </row>
    <row r="104" spans="1:14" s="18" customFormat="1">
      <c r="A104" s="1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>
      <c r="A105" s="17" t="s">
        <v>15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>
      <c r="A106" s="16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 ht="25.5">
      <c r="A107" s="12" t="s">
        <v>14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25.5">
      <c r="A108" s="15" t="s">
        <v>13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/>
      <c r="I108" s="14"/>
      <c r="J108" s="14"/>
      <c r="K108" s="14"/>
      <c r="L108" s="14"/>
      <c r="M108" s="14"/>
      <c r="N108" s="14">
        <f t="shared" ref="N108:N113" si="11">+B108+C108+D108+E108+F108+G108+H108+I108+J108+K108+L108+M108</f>
        <v>0</v>
      </c>
    </row>
    <row r="109" spans="1:14" ht="25.5">
      <c r="A109" s="11" t="s">
        <v>12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/>
      <c r="I109" s="10"/>
      <c r="J109" s="10"/>
      <c r="K109" s="10"/>
      <c r="L109" s="10"/>
      <c r="M109" s="10"/>
      <c r="N109" s="10">
        <f t="shared" si="11"/>
        <v>0</v>
      </c>
    </row>
    <row r="110" spans="1:14">
      <c r="A110" s="11" t="s">
        <v>11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/>
      <c r="I110" s="10"/>
      <c r="J110" s="10"/>
      <c r="K110" s="10"/>
      <c r="L110" s="10"/>
      <c r="M110" s="10"/>
      <c r="N110" s="10">
        <f t="shared" si="11"/>
        <v>0</v>
      </c>
    </row>
    <row r="111" spans="1:14">
      <c r="A111" s="11" t="s">
        <v>10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/>
      <c r="I111" s="10"/>
      <c r="J111" s="10"/>
      <c r="K111" s="10"/>
      <c r="L111" s="10"/>
      <c r="M111" s="10"/>
      <c r="N111" s="10">
        <f t="shared" si="11"/>
        <v>0</v>
      </c>
    </row>
    <row r="112" spans="1:14">
      <c r="A112" s="11" t="s">
        <v>9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/>
      <c r="I112" s="10"/>
      <c r="J112" s="10"/>
      <c r="K112" s="10"/>
      <c r="L112" s="10"/>
      <c r="M112" s="10"/>
      <c r="N112" s="10">
        <f t="shared" si="11"/>
        <v>0</v>
      </c>
    </row>
    <row r="113" spans="1:14">
      <c r="A113" s="11" t="s">
        <v>8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/>
      <c r="I113" s="10"/>
      <c r="J113" s="10"/>
      <c r="K113" s="10"/>
      <c r="L113" s="10"/>
      <c r="M113" s="10"/>
      <c r="N113" s="10">
        <f t="shared" si="11"/>
        <v>0</v>
      </c>
    </row>
    <row r="114" spans="1:14">
      <c r="A114" s="11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1:14" ht="25.5">
      <c r="A115" s="12" t="s">
        <v>7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1:14" ht="25.5">
      <c r="A116" s="11" t="s">
        <v>7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/>
      <c r="I116" s="10"/>
      <c r="J116" s="10"/>
      <c r="K116" s="10"/>
      <c r="L116" s="10"/>
      <c r="M116" s="10"/>
      <c r="N116" s="10">
        <f>+B116+C116+D116+E116+F116+G116+H116+I116+J116+K116+L116+M116</f>
        <v>0</v>
      </c>
    </row>
    <row r="117" spans="1:14">
      <c r="A117" s="11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>
      <c r="A118" s="12" t="s">
        <v>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11" t="s">
        <v>5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/>
      <c r="I119" s="10"/>
      <c r="J119" s="10"/>
      <c r="K119" s="10"/>
      <c r="L119" s="10"/>
      <c r="M119" s="10"/>
      <c r="N119" s="10">
        <f t="shared" ref="N119:N122" si="12">+B119+C119+D119+E119+F119+G119+H119+I119+J119+K119+L119+M119</f>
        <v>0</v>
      </c>
    </row>
    <row r="120" spans="1:14" ht="25.5">
      <c r="A120" s="11" t="s">
        <v>4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/>
      <c r="I120" s="10"/>
      <c r="J120" s="10"/>
      <c r="K120" s="10"/>
      <c r="L120" s="10"/>
      <c r="M120" s="10"/>
      <c r="N120" s="10">
        <f t="shared" si="12"/>
        <v>0</v>
      </c>
    </row>
    <row r="121" spans="1:14">
      <c r="A121" s="11" t="s">
        <v>3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/>
      <c r="I121" s="10"/>
      <c r="J121" s="10"/>
      <c r="K121" s="10"/>
      <c r="L121" s="10"/>
      <c r="M121" s="10"/>
      <c r="N121" s="10">
        <f t="shared" si="12"/>
        <v>0</v>
      </c>
    </row>
    <row r="122" spans="1:14">
      <c r="A122" s="11" t="s">
        <v>106</v>
      </c>
      <c r="B122" s="10">
        <v>0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/>
      <c r="I122" s="10"/>
      <c r="J122" s="10"/>
      <c r="K122" s="10"/>
      <c r="L122" s="10"/>
      <c r="M122" s="10"/>
      <c r="N122" s="10">
        <f t="shared" si="12"/>
        <v>0</v>
      </c>
    </row>
    <row r="123" spans="1:14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5"/>
    </row>
    <row r="124" spans="1:14">
      <c r="A124" s="9" t="s">
        <v>2</v>
      </c>
      <c r="B124" s="8">
        <f>+B54+B55+B56+B57+B58+B59+B62+B63+B64+B65+B66+B67+B68+B69+B73+B72+B74+B75+B76+B77+B78+B79+B80+B84+B85+B88+B92+B96+B100+B103+B108+B109+B110+B111+B112+B113+B116+B119+B120+B121+B122</f>
        <v>12475618.069999995</v>
      </c>
      <c r="C124" s="8">
        <f>+C54+C55+C56+C57+C58+C59+C62+C63+C64+C65+C66+C67+C68+C69+C73+C72+C74+C75+C76+C77+C78+C79+C80+C84+C85+C88+C92+C96+C100+C103+C108+C109+C110+C111+C112+C113+C116+C119+C120+C121+C122</f>
        <v>16530990.359999998</v>
      </c>
      <c r="D124" s="8">
        <f t="shared" ref="D124:M124" si="13">+D54+D55+D56+D57+D58+D59+D62+D63+D64+D65+D66+D67+D68+D69+D73+D72+D74+D75+D76+D77+D78+D79+D80+D84+D85+D88+D92+D96+D100+D103+D108+D109+D110+D111+D112+D113+D116+D119+D120+D121+D122</f>
        <v>17015602.229999997</v>
      </c>
      <c r="E124" s="8">
        <f t="shared" si="13"/>
        <v>18007667.210000001</v>
      </c>
      <c r="F124" s="8">
        <f t="shared" si="13"/>
        <v>15816641.619999999</v>
      </c>
      <c r="G124" s="8">
        <f t="shared" si="13"/>
        <v>22548086.859999999</v>
      </c>
      <c r="H124" s="8">
        <f t="shared" si="13"/>
        <v>0</v>
      </c>
      <c r="I124" s="8">
        <f t="shared" si="13"/>
        <v>0</v>
      </c>
      <c r="J124" s="8">
        <f t="shared" si="13"/>
        <v>0</v>
      </c>
      <c r="K124" s="8">
        <f t="shared" si="13"/>
        <v>0</v>
      </c>
      <c r="L124" s="8">
        <f t="shared" si="13"/>
        <v>0</v>
      </c>
      <c r="M124" s="8">
        <f t="shared" si="13"/>
        <v>0</v>
      </c>
      <c r="N124" s="8">
        <f>+B124+C124+D124+E124+F124+G124+H124+I124+J124+K124+L124+M124</f>
        <v>102394606.34999999</v>
      </c>
    </row>
    <row r="125" spans="1:14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5"/>
    </row>
    <row r="126" spans="1:14">
      <c r="A126" s="4" t="s">
        <v>1</v>
      </c>
      <c r="B126" s="3">
        <f>+B48-B124</f>
        <v>5038405.6800000053</v>
      </c>
      <c r="C126" s="3">
        <f t="shared" ref="C126:M126" si="14">+C48-C124</f>
        <v>-581442.58999999799</v>
      </c>
      <c r="D126" s="3">
        <f>+D48-D124</f>
        <v>293706.60000000522</v>
      </c>
      <c r="E126" s="3">
        <f t="shared" si="14"/>
        <v>-2467765.7100000009</v>
      </c>
      <c r="F126" s="3">
        <f t="shared" si="14"/>
        <v>1840847.2000000011</v>
      </c>
      <c r="G126" s="3">
        <f t="shared" si="14"/>
        <v>-2358040.0500000007</v>
      </c>
      <c r="H126" s="3">
        <f t="shared" si="14"/>
        <v>0</v>
      </c>
      <c r="I126" s="3">
        <f t="shared" si="14"/>
        <v>0</v>
      </c>
      <c r="J126" s="3">
        <f t="shared" si="14"/>
        <v>0</v>
      </c>
      <c r="K126" s="3">
        <f t="shared" si="14"/>
        <v>0</v>
      </c>
      <c r="L126" s="3">
        <f t="shared" si="14"/>
        <v>0</v>
      </c>
      <c r="M126" s="3">
        <f t="shared" si="14"/>
        <v>0</v>
      </c>
      <c r="N126" s="3">
        <f>+B126+C126+D126+E126+F126+G126+H126+I126+J126+K126+L126+M126</f>
        <v>1765711.130000012</v>
      </c>
    </row>
    <row r="128" spans="1:14" ht="12.75" customHeight="1">
      <c r="A128" s="43" t="s">
        <v>0</v>
      </c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</row>
    <row r="148" spans="1:14" ht="12.75" customHeight="1"/>
    <row r="149" spans="1:1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mergeCells count="5">
    <mergeCell ref="A5:N5"/>
    <mergeCell ref="A4:N4"/>
    <mergeCell ref="A3:N3"/>
    <mergeCell ref="A2:N2"/>
    <mergeCell ref="A128:N128"/>
  </mergeCells>
  <pageMargins left="0.39370078740157483" right="0.39370078740157483" top="0.39370078740157483" bottom="0.39370078740157483" header="0" footer="0"/>
  <pageSetup scale="72" orientation="landscape" verticalDpi="300" r:id="rId1"/>
  <headerFooter>
    <oddFooter>&amp;R&amp;9pag.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02.1 ACTIVIDADES_ANALITICO</vt:lpstr>
      <vt:lpstr>'02.1 ACTIVIDADES_ANALITICO'!Área_de_impresión</vt:lpstr>
      <vt:lpstr>'02.1 ACTIVIDADES_ANALITICO'!Títulos_a_imprimir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VEGA</cp:lastModifiedBy>
  <cp:lastPrinted>2017-04-11T13:26:14Z</cp:lastPrinted>
  <dcterms:created xsi:type="dcterms:W3CDTF">2015-02-12T14:31:54Z</dcterms:created>
  <dcterms:modified xsi:type="dcterms:W3CDTF">2017-07-06T17:00:05Z</dcterms:modified>
</cp:coreProperties>
</file>