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755" tabRatio="931"/>
  </bookViews>
  <sheets>
    <sheet name="11.1 REP_ANALITICO_EJ_PPTO" sheetId="48" r:id="rId1"/>
  </sheets>
  <definedNames>
    <definedName name="_xlnm._FilterDatabase" localSheetId="0" hidden="1">'11.1 REP_ANALITICO_EJ_PPTO'!$B$6:$Q$221</definedName>
    <definedName name="_xlnm.Print_Area" localSheetId="0">'11.1 REP_ANALITICO_EJ_PPTO'!$A$1:$Q$234</definedName>
    <definedName name="_xlnm.Print_Titles" localSheetId="0">'11.1 REP_ANALITICO_EJ_PPTO'!$1:$7</definedName>
  </definedNames>
  <calcPr calcId="125725"/>
</workbook>
</file>

<file path=xl/calcChain.xml><?xml version="1.0" encoding="utf-8"?>
<calcChain xmlns="http://schemas.openxmlformats.org/spreadsheetml/2006/main">
  <c r="Q182" i="48"/>
  <c r="P182"/>
  <c r="P79"/>
  <c r="Q79" s="1"/>
  <c r="L36"/>
  <c r="L219"/>
  <c r="M182"/>
  <c r="M155"/>
  <c r="J196"/>
  <c r="I182"/>
  <c r="N182" s="1"/>
  <c r="H182"/>
  <c r="H181"/>
  <c r="M186"/>
  <c r="M87"/>
  <c r="P185"/>
  <c r="Q185" s="1"/>
  <c r="M185"/>
  <c r="H185"/>
  <c r="I185" s="1"/>
  <c r="K185" s="1"/>
  <c r="P155"/>
  <c r="Q155" s="1"/>
  <c r="H155"/>
  <c r="I155" s="1"/>
  <c r="N155" s="1"/>
  <c r="M79"/>
  <c r="I79"/>
  <c r="N79" s="1"/>
  <c r="P87"/>
  <c r="Q87" s="1"/>
  <c r="H87"/>
  <c r="I87" s="1"/>
  <c r="N87" s="1"/>
  <c r="I78"/>
  <c r="K78" s="1"/>
  <c r="K182" l="1"/>
  <c r="K79"/>
  <c r="N185"/>
  <c r="K155"/>
  <c r="K87"/>
  <c r="O219"/>
  <c r="O208"/>
  <c r="O196"/>
  <c r="O165"/>
  <c r="O160"/>
  <c r="O91"/>
  <c r="O36"/>
  <c r="L208"/>
  <c r="L196"/>
  <c r="L165"/>
  <c r="L160"/>
  <c r="L91"/>
  <c r="O220" l="1"/>
  <c r="L220"/>
  <c r="M23"/>
  <c r="P85"/>
  <c r="M10"/>
  <c r="P153" l="1"/>
  <c r="Q153" s="1"/>
  <c r="M153"/>
  <c r="H153"/>
  <c r="I153" s="1"/>
  <c r="N153" s="1"/>
  <c r="P113"/>
  <c r="Q113" s="1"/>
  <c r="M113"/>
  <c r="H113"/>
  <c r="I113" s="1"/>
  <c r="P178"/>
  <c r="Q178" s="1"/>
  <c r="M178"/>
  <c r="H178"/>
  <c r="I178" s="1"/>
  <c r="K178" s="1"/>
  <c r="P175"/>
  <c r="Q175" s="1"/>
  <c r="M175"/>
  <c r="H175"/>
  <c r="I175" s="1"/>
  <c r="K175" s="1"/>
  <c r="Q85"/>
  <c r="M85"/>
  <c r="H85"/>
  <c r="I85" l="1"/>
  <c r="K85" s="1"/>
  <c r="K153"/>
  <c r="N113"/>
  <c r="K113"/>
  <c r="N178"/>
  <c r="N175"/>
  <c r="N85"/>
  <c r="H145" l="1"/>
  <c r="I145" s="1"/>
  <c r="H144"/>
  <c r="I144" s="1"/>
  <c r="H143"/>
  <c r="I143" s="1"/>
  <c r="H142"/>
  <c r="I142" s="1"/>
  <c r="H141"/>
  <c r="I141" s="1"/>
  <c r="H138"/>
  <c r="I138" s="1"/>
  <c r="H137"/>
  <c r="I137" s="1"/>
  <c r="H134"/>
  <c r="I134" s="1"/>
  <c r="N134" s="1"/>
  <c r="H133"/>
  <c r="I133" s="1"/>
  <c r="N133" s="1"/>
  <c r="H132"/>
  <c r="I132" s="1"/>
  <c r="H131"/>
  <c r="I131" s="1"/>
  <c r="H130"/>
  <c r="I130" s="1"/>
  <c r="H129"/>
  <c r="I129" s="1"/>
  <c r="H128"/>
  <c r="I128" s="1"/>
  <c r="H127"/>
  <c r="I127" s="1"/>
  <c r="H124"/>
  <c r="I124" s="1"/>
  <c r="H123"/>
  <c r="I123" s="1"/>
  <c r="H122"/>
  <c r="I122" s="1"/>
  <c r="H121"/>
  <c r="I121" s="1"/>
  <c r="H120"/>
  <c r="I120" s="1"/>
  <c r="H117"/>
  <c r="I117" s="1"/>
  <c r="H116"/>
  <c r="I116" s="1"/>
  <c r="H115"/>
  <c r="I115" s="1"/>
  <c r="H114"/>
  <c r="I114" s="1"/>
  <c r="H112"/>
  <c r="I112" s="1"/>
  <c r="H111"/>
  <c r="I111" s="1"/>
  <c r="H108"/>
  <c r="I108" s="1"/>
  <c r="H107"/>
  <c r="I107" s="1"/>
  <c r="H106"/>
  <c r="I106" s="1"/>
  <c r="H105"/>
  <c r="I105" s="1"/>
  <c r="H104"/>
  <c r="I104" s="1"/>
  <c r="H103"/>
  <c r="I103" s="1"/>
  <c r="H100"/>
  <c r="I100" s="1"/>
  <c r="H99"/>
  <c r="I99" s="1"/>
  <c r="H98"/>
  <c r="I98" s="1"/>
  <c r="H97"/>
  <c r="I97" s="1"/>
  <c r="H96"/>
  <c r="I96" s="1"/>
  <c r="H95"/>
  <c r="I95" s="1"/>
  <c r="H90"/>
  <c r="I90" s="1"/>
  <c r="H89"/>
  <c r="I89" s="1"/>
  <c r="H88"/>
  <c r="I88" s="1"/>
  <c r="H86"/>
  <c r="I86" s="1"/>
  <c r="H84"/>
  <c r="I84" s="1"/>
  <c r="H83"/>
  <c r="I83" s="1"/>
  <c r="H80"/>
  <c r="I80" s="1"/>
  <c r="H77"/>
  <c r="I77" s="1"/>
  <c r="K77" s="1"/>
  <c r="H76"/>
  <c r="I76" s="1"/>
  <c r="K76" s="1"/>
  <c r="H73"/>
  <c r="I73" s="1"/>
  <c r="K73" s="1"/>
  <c r="H70"/>
  <c r="I70" s="1"/>
  <c r="K70" s="1"/>
  <c r="H69"/>
  <c r="I69" s="1"/>
  <c r="K69" s="1"/>
  <c r="H68"/>
  <c r="I68" s="1"/>
  <c r="K68" s="1"/>
  <c r="H67"/>
  <c r="I67" s="1"/>
  <c r="K67" s="1"/>
  <c r="H66"/>
  <c r="I66" s="1"/>
  <c r="K66" s="1"/>
  <c r="H65"/>
  <c r="I65" s="1"/>
  <c r="K65" s="1"/>
  <c r="H64"/>
  <c r="I64" s="1"/>
  <c r="K64" s="1"/>
  <c r="H61"/>
  <c r="I61" s="1"/>
  <c r="K61" s="1"/>
  <c r="H60"/>
  <c r="I60" s="1"/>
  <c r="K60" s="1"/>
  <c r="H59"/>
  <c r="I59" s="1"/>
  <c r="K59" s="1"/>
  <c r="H58"/>
  <c r="I58" s="1"/>
  <c r="K58" s="1"/>
  <c r="H57"/>
  <c r="I57" s="1"/>
  <c r="K57" s="1"/>
  <c r="H56"/>
  <c r="I56" s="1"/>
  <c r="K56" s="1"/>
  <c r="H55"/>
  <c r="I55" s="1"/>
  <c r="K55" s="1"/>
  <c r="H54"/>
  <c r="I54" s="1"/>
  <c r="K54" s="1"/>
  <c r="H53"/>
  <c r="I53" s="1"/>
  <c r="K53" s="1"/>
  <c r="H50"/>
  <c r="I50" s="1"/>
  <c r="K50" s="1"/>
  <c r="H48"/>
  <c r="I48" s="1"/>
  <c r="K48" s="1"/>
  <c r="H47"/>
  <c r="I47" s="1"/>
  <c r="K47" s="1"/>
  <c r="H44"/>
  <c r="I44" s="1"/>
  <c r="K44" s="1"/>
  <c r="H43"/>
  <c r="I43" s="1"/>
  <c r="K43" s="1"/>
  <c r="H42"/>
  <c r="I42" s="1"/>
  <c r="K42" s="1"/>
  <c r="H41"/>
  <c r="I41" s="1"/>
  <c r="K41" s="1"/>
  <c r="H39"/>
  <c r="I39" s="1"/>
  <c r="K39" s="1"/>
  <c r="H35"/>
  <c r="I35" s="1"/>
  <c r="K35" s="1"/>
  <c r="H32"/>
  <c r="I32" s="1"/>
  <c r="K32" s="1"/>
  <c r="H31"/>
  <c r="I31" s="1"/>
  <c r="K31" s="1"/>
  <c r="H30"/>
  <c r="I30" s="1"/>
  <c r="K30" s="1"/>
  <c r="H29"/>
  <c r="I29" s="1"/>
  <c r="K29" s="1"/>
  <c r="H26"/>
  <c r="I26" s="1"/>
  <c r="K26" s="1"/>
  <c r="H25"/>
  <c r="I25" s="1"/>
  <c r="K25" s="1"/>
  <c r="H24"/>
  <c r="I24" s="1"/>
  <c r="K24" s="1"/>
  <c r="H23"/>
  <c r="I23" s="1"/>
  <c r="K23" s="1"/>
  <c r="M144"/>
  <c r="M57"/>
  <c r="N23" l="1"/>
  <c r="N57"/>
  <c r="N144"/>
  <c r="K144"/>
  <c r="P194"/>
  <c r="Q194" s="1"/>
  <c r="P144"/>
  <c r="Q144" s="1"/>
  <c r="P65"/>
  <c r="Q65" s="1"/>
  <c r="P57"/>
  <c r="Q57" s="1"/>
  <c r="P55"/>
  <c r="Q55" s="1"/>
  <c r="P23"/>
  <c r="Q23" s="1"/>
  <c r="E160"/>
  <c r="E196"/>
  <c r="F160"/>
  <c r="H13"/>
  <c r="I13" s="1"/>
  <c r="K13" s="1"/>
  <c r="M13"/>
  <c r="P13"/>
  <c r="Q13" s="1"/>
  <c r="M181"/>
  <c r="J219"/>
  <c r="G219"/>
  <c r="F219"/>
  <c r="E219"/>
  <c r="D219"/>
  <c r="P218"/>
  <c r="Q218" s="1"/>
  <c r="M218"/>
  <c r="H218"/>
  <c r="I218" s="1"/>
  <c r="K218" s="1"/>
  <c r="P215"/>
  <c r="Q215" s="1"/>
  <c r="M215"/>
  <c r="H215"/>
  <c r="P212"/>
  <c r="Q212" s="1"/>
  <c r="M212"/>
  <c r="H212"/>
  <c r="I212" s="1"/>
  <c r="K212" s="1"/>
  <c r="J208"/>
  <c r="G208"/>
  <c r="F208"/>
  <c r="E208"/>
  <c r="D208"/>
  <c r="P207"/>
  <c r="Q207" s="1"/>
  <c r="M207"/>
  <c r="H207"/>
  <c r="P204"/>
  <c r="Q204" s="1"/>
  <c r="M204"/>
  <c r="H204"/>
  <c r="I204" s="1"/>
  <c r="K204" s="1"/>
  <c r="P203"/>
  <c r="Q203" s="1"/>
  <c r="M203"/>
  <c r="H203"/>
  <c r="P200"/>
  <c r="M200"/>
  <c r="H200"/>
  <c r="I200" s="1"/>
  <c r="K200" s="1"/>
  <c r="G196"/>
  <c r="F196"/>
  <c r="D196"/>
  <c r="M194"/>
  <c r="H194"/>
  <c r="P191"/>
  <c r="Q191" s="1"/>
  <c r="M191"/>
  <c r="H191"/>
  <c r="I191" s="1"/>
  <c r="K191" s="1"/>
  <c r="P190"/>
  <c r="Q190" s="1"/>
  <c r="M190"/>
  <c r="H190"/>
  <c r="P189"/>
  <c r="Q189" s="1"/>
  <c r="M189"/>
  <c r="H189"/>
  <c r="P188"/>
  <c r="Q188" s="1"/>
  <c r="M188"/>
  <c r="H188"/>
  <c r="I188" s="1"/>
  <c r="K188" s="1"/>
  <c r="P187"/>
  <c r="Q187" s="1"/>
  <c r="M187"/>
  <c r="H187"/>
  <c r="P186"/>
  <c r="Q186" s="1"/>
  <c r="H186"/>
  <c r="I186" s="1"/>
  <c r="K186" s="1"/>
  <c r="P181"/>
  <c r="Q181" s="1"/>
  <c r="I181"/>
  <c r="K181" s="1"/>
  <c r="P174"/>
  <c r="Q174" s="1"/>
  <c r="M174"/>
  <c r="H174"/>
  <c r="P171"/>
  <c r="Q171" s="1"/>
  <c r="M171"/>
  <c r="H171"/>
  <c r="I171" s="1"/>
  <c r="P170"/>
  <c r="Q170" s="1"/>
  <c r="M170"/>
  <c r="H170"/>
  <c r="P169"/>
  <c r="M169"/>
  <c r="H169"/>
  <c r="I169" s="1"/>
  <c r="J165"/>
  <c r="G165"/>
  <c r="F165"/>
  <c r="E165"/>
  <c r="D165"/>
  <c r="P164"/>
  <c r="P165" s="1"/>
  <c r="M164"/>
  <c r="M165" s="1"/>
  <c r="H164"/>
  <c r="I164" s="1"/>
  <c r="J160"/>
  <c r="G160"/>
  <c r="D160"/>
  <c r="P159"/>
  <c r="Q159" s="1"/>
  <c r="M159"/>
  <c r="H159"/>
  <c r="I159" s="1"/>
  <c r="P158"/>
  <c r="Q158" s="1"/>
  <c r="M158"/>
  <c r="H158"/>
  <c r="P157"/>
  <c r="Q157" s="1"/>
  <c r="M157"/>
  <c r="H157"/>
  <c r="I157" s="1"/>
  <c r="N157" s="1"/>
  <c r="P156"/>
  <c r="Q156" s="1"/>
  <c r="M156"/>
  <c r="H156"/>
  <c r="P154"/>
  <c r="Q154" s="1"/>
  <c r="M154"/>
  <c r="H154"/>
  <c r="I154" s="1"/>
  <c r="N154" s="1"/>
  <c r="P150"/>
  <c r="Q150" s="1"/>
  <c r="M150"/>
  <c r="H150"/>
  <c r="P149"/>
  <c r="Q149" s="1"/>
  <c r="M149"/>
  <c r="H149"/>
  <c r="I149" s="1"/>
  <c r="N149" s="1"/>
  <c r="P148"/>
  <c r="Q148" s="1"/>
  <c r="M148"/>
  <c r="H148"/>
  <c r="P145"/>
  <c r="Q145" s="1"/>
  <c r="M145"/>
  <c r="P143"/>
  <c r="Q143" s="1"/>
  <c r="M143"/>
  <c r="N143"/>
  <c r="P142"/>
  <c r="Q142" s="1"/>
  <c r="M142"/>
  <c r="P141"/>
  <c r="Q141" s="1"/>
  <c r="M141"/>
  <c r="N141"/>
  <c r="Q138"/>
  <c r="M138"/>
  <c r="N138"/>
  <c r="P137"/>
  <c r="Q137" s="1"/>
  <c r="M137"/>
  <c r="P134"/>
  <c r="Q134" s="1"/>
  <c r="M134"/>
  <c r="P133"/>
  <c r="Q133" s="1"/>
  <c r="M133"/>
  <c r="P132"/>
  <c r="Q132" s="1"/>
  <c r="M132"/>
  <c r="N132"/>
  <c r="P131"/>
  <c r="Q131" s="1"/>
  <c r="M131"/>
  <c r="P130"/>
  <c r="Q130" s="1"/>
  <c r="M130"/>
  <c r="N130"/>
  <c r="P129"/>
  <c r="Q129" s="1"/>
  <c r="M129"/>
  <c r="P128"/>
  <c r="Q128" s="1"/>
  <c r="M128"/>
  <c r="N128"/>
  <c r="P127"/>
  <c r="Q127" s="1"/>
  <c r="M127"/>
  <c r="P124"/>
  <c r="Q124" s="1"/>
  <c r="M124"/>
  <c r="N124"/>
  <c r="P123"/>
  <c r="Q123" s="1"/>
  <c r="M123"/>
  <c r="P122"/>
  <c r="Q122" s="1"/>
  <c r="M122"/>
  <c r="N122"/>
  <c r="P121"/>
  <c r="Q121" s="1"/>
  <c r="M121"/>
  <c r="P120"/>
  <c r="M120"/>
  <c r="N120"/>
  <c r="P117"/>
  <c r="Q117" s="1"/>
  <c r="M117"/>
  <c r="P116"/>
  <c r="Q116" s="1"/>
  <c r="M116"/>
  <c r="N116"/>
  <c r="P115"/>
  <c r="Q115" s="1"/>
  <c r="M115"/>
  <c r="P114"/>
  <c r="Q114" s="1"/>
  <c r="M114"/>
  <c r="N114"/>
  <c r="P112"/>
  <c r="Q112" s="1"/>
  <c r="M112"/>
  <c r="N112"/>
  <c r="P111"/>
  <c r="Q111" s="1"/>
  <c r="M111"/>
  <c r="P108"/>
  <c r="Q108" s="1"/>
  <c r="M108"/>
  <c r="N108"/>
  <c r="P107"/>
  <c r="Q107" s="1"/>
  <c r="M107"/>
  <c r="P106"/>
  <c r="Q106" s="1"/>
  <c r="M106"/>
  <c r="N106"/>
  <c r="P105"/>
  <c r="Q105" s="1"/>
  <c r="M105"/>
  <c r="P104"/>
  <c r="Q104" s="1"/>
  <c r="M104"/>
  <c r="N104"/>
  <c r="P103"/>
  <c r="Q103" s="1"/>
  <c r="M103"/>
  <c r="P100"/>
  <c r="Q100" s="1"/>
  <c r="M100"/>
  <c r="N100"/>
  <c r="P99"/>
  <c r="Q99" s="1"/>
  <c r="M99"/>
  <c r="P98"/>
  <c r="Q98" s="1"/>
  <c r="M98"/>
  <c r="N98"/>
  <c r="P97"/>
  <c r="Q97" s="1"/>
  <c r="M97"/>
  <c r="P96"/>
  <c r="Q96" s="1"/>
  <c r="M96"/>
  <c r="N96"/>
  <c r="P95"/>
  <c r="Q95" s="1"/>
  <c r="M95"/>
  <c r="J91"/>
  <c r="G91"/>
  <c r="F91"/>
  <c r="E91"/>
  <c r="D91"/>
  <c r="P90"/>
  <c r="Q90" s="1"/>
  <c r="M90"/>
  <c r="N90"/>
  <c r="P89"/>
  <c r="Q89" s="1"/>
  <c r="M89"/>
  <c r="P88"/>
  <c r="Q88" s="1"/>
  <c r="M88"/>
  <c r="N88"/>
  <c r="P86"/>
  <c r="Q86" s="1"/>
  <c r="M86"/>
  <c r="P84"/>
  <c r="Q84" s="1"/>
  <c r="M84"/>
  <c r="N84"/>
  <c r="P83"/>
  <c r="Q83" s="1"/>
  <c r="M83"/>
  <c r="P80"/>
  <c r="Q80" s="1"/>
  <c r="M80"/>
  <c r="N80"/>
  <c r="P78"/>
  <c r="Q78" s="1"/>
  <c r="M78"/>
  <c r="P77"/>
  <c r="Q77" s="1"/>
  <c r="M77"/>
  <c r="N77"/>
  <c r="P76"/>
  <c r="Q76" s="1"/>
  <c r="M76"/>
  <c r="P73"/>
  <c r="Q73" s="1"/>
  <c r="M73"/>
  <c r="N73"/>
  <c r="P70"/>
  <c r="Q70" s="1"/>
  <c r="M70"/>
  <c r="P69"/>
  <c r="Q69" s="1"/>
  <c r="M69"/>
  <c r="N69"/>
  <c r="P68"/>
  <c r="Q68" s="1"/>
  <c r="M68"/>
  <c r="P67"/>
  <c r="Q67" s="1"/>
  <c r="M67"/>
  <c r="N67"/>
  <c r="P66"/>
  <c r="Q66" s="1"/>
  <c r="M66"/>
  <c r="M65"/>
  <c r="P64"/>
  <c r="Q64" s="1"/>
  <c r="M64"/>
  <c r="N64"/>
  <c r="P61"/>
  <c r="Q61" s="1"/>
  <c r="M61"/>
  <c r="P60"/>
  <c r="Q60" s="1"/>
  <c r="M60"/>
  <c r="N60"/>
  <c r="P59"/>
  <c r="Q59" s="1"/>
  <c r="M59"/>
  <c r="P58"/>
  <c r="Q58" s="1"/>
  <c r="M58"/>
  <c r="N58"/>
  <c r="P56"/>
  <c r="Q56" s="1"/>
  <c r="M56"/>
  <c r="P54"/>
  <c r="Q54" s="1"/>
  <c r="M54"/>
  <c r="P53"/>
  <c r="Q53" s="1"/>
  <c r="M53"/>
  <c r="N53"/>
  <c r="P50"/>
  <c r="Q50" s="1"/>
  <c r="M50"/>
  <c r="N50"/>
  <c r="P48"/>
  <c r="Q48" s="1"/>
  <c r="M48"/>
  <c r="P47"/>
  <c r="Q47" s="1"/>
  <c r="M47"/>
  <c r="N47"/>
  <c r="P44"/>
  <c r="Q44" s="1"/>
  <c r="M44"/>
  <c r="P43"/>
  <c r="Q43" s="1"/>
  <c r="M43"/>
  <c r="N43"/>
  <c r="P42"/>
  <c r="Q42" s="1"/>
  <c r="M42"/>
  <c r="P41"/>
  <c r="Q41" s="1"/>
  <c r="M41"/>
  <c r="N41"/>
  <c r="P40"/>
  <c r="Q40" s="1"/>
  <c r="M40"/>
  <c r="H40"/>
  <c r="I40" s="1"/>
  <c r="K40" s="1"/>
  <c r="P39"/>
  <c r="M39"/>
  <c r="J36"/>
  <c r="G36"/>
  <c r="F36"/>
  <c r="E36"/>
  <c r="D36"/>
  <c r="P35"/>
  <c r="Q35" s="1"/>
  <c r="M35"/>
  <c r="N35"/>
  <c r="P32"/>
  <c r="Q32" s="1"/>
  <c r="M32"/>
  <c r="P31"/>
  <c r="Q31" s="1"/>
  <c r="M31"/>
  <c r="N31"/>
  <c r="P30"/>
  <c r="Q30" s="1"/>
  <c r="M30"/>
  <c r="P29"/>
  <c r="Q29" s="1"/>
  <c r="M29"/>
  <c r="N29"/>
  <c r="P26"/>
  <c r="Q26" s="1"/>
  <c r="M26"/>
  <c r="P25"/>
  <c r="Q25" s="1"/>
  <c r="M25"/>
  <c r="N25"/>
  <c r="P24"/>
  <c r="Q24" s="1"/>
  <c r="M24"/>
  <c r="P20"/>
  <c r="Q20" s="1"/>
  <c r="M20"/>
  <c r="H20"/>
  <c r="I20" s="1"/>
  <c r="K20" s="1"/>
  <c r="P19"/>
  <c r="Q19" s="1"/>
  <c r="M19"/>
  <c r="H19"/>
  <c r="I19" s="1"/>
  <c r="K19" s="1"/>
  <c r="P18"/>
  <c r="Q18" s="1"/>
  <c r="M18"/>
  <c r="H18"/>
  <c r="I18" s="1"/>
  <c r="K18" s="1"/>
  <c r="P17"/>
  <c r="Q17" s="1"/>
  <c r="M17"/>
  <c r="H17"/>
  <c r="I17" s="1"/>
  <c r="K17" s="1"/>
  <c r="P14"/>
  <c r="Q14" s="1"/>
  <c r="M14"/>
  <c r="H14"/>
  <c r="I14" s="1"/>
  <c r="K14" s="1"/>
  <c r="P10"/>
  <c r="H10"/>
  <c r="I10" s="1"/>
  <c r="K10" s="1"/>
  <c r="K36" l="1"/>
  <c r="N54"/>
  <c r="N55"/>
  <c r="I207"/>
  <c r="I158"/>
  <c r="N158" s="1"/>
  <c r="I194"/>
  <c r="I189"/>
  <c r="K189" s="1"/>
  <c r="I203"/>
  <c r="K203" s="1"/>
  <c r="I187"/>
  <c r="K187" s="1"/>
  <c r="I150"/>
  <c r="N150" s="1"/>
  <c r="I148"/>
  <c r="N148" s="1"/>
  <c r="I156"/>
  <c r="I190"/>
  <c r="I215"/>
  <c r="I174"/>
  <c r="I170"/>
  <c r="E220"/>
  <c r="N13"/>
  <c r="M208"/>
  <c r="D220"/>
  <c r="J220"/>
  <c r="M219"/>
  <c r="H36"/>
  <c r="P36"/>
  <c r="M36"/>
  <c r="H196"/>
  <c r="H208"/>
  <c r="Q10"/>
  <c r="Q36" s="1"/>
  <c r="Q164"/>
  <c r="Q165" s="1"/>
  <c r="M196"/>
  <c r="Q219"/>
  <c r="P160"/>
  <c r="G220"/>
  <c r="P91"/>
  <c r="F220"/>
  <c r="M91"/>
  <c r="N40"/>
  <c r="N42"/>
  <c r="N44"/>
  <c r="N48"/>
  <c r="N14"/>
  <c r="N18"/>
  <c r="N20"/>
  <c r="N24"/>
  <c r="N26"/>
  <c r="N30"/>
  <c r="N32"/>
  <c r="I91"/>
  <c r="N59"/>
  <c r="N61"/>
  <c r="N65"/>
  <c r="N95"/>
  <c r="K95"/>
  <c r="N97"/>
  <c r="K97"/>
  <c r="N99"/>
  <c r="K99"/>
  <c r="N103"/>
  <c r="K103"/>
  <c r="N105"/>
  <c r="K105"/>
  <c r="N107"/>
  <c r="K107"/>
  <c r="N111"/>
  <c r="K111"/>
  <c r="N115"/>
  <c r="K115"/>
  <c r="N117"/>
  <c r="K117"/>
  <c r="H91"/>
  <c r="N39"/>
  <c r="Q39"/>
  <c r="Q91" s="1"/>
  <c r="N56"/>
  <c r="N66"/>
  <c r="N68"/>
  <c r="N70"/>
  <c r="N76"/>
  <c r="N78"/>
  <c r="N83"/>
  <c r="K83"/>
  <c r="N86"/>
  <c r="K86"/>
  <c r="N89"/>
  <c r="K89"/>
  <c r="N121"/>
  <c r="K121"/>
  <c r="N123"/>
  <c r="K123"/>
  <c r="N127"/>
  <c r="K127"/>
  <c r="N129"/>
  <c r="K129"/>
  <c r="N131"/>
  <c r="K131"/>
  <c r="K133"/>
  <c r="N137"/>
  <c r="K137"/>
  <c r="N142"/>
  <c r="K142"/>
  <c r="N145"/>
  <c r="K145"/>
  <c r="Q160"/>
  <c r="H160"/>
  <c r="H165"/>
  <c r="N169"/>
  <c r="K169"/>
  <c r="P196"/>
  <c r="Q169"/>
  <c r="Q196" s="1"/>
  <c r="N171"/>
  <c r="K171"/>
  <c r="N181"/>
  <c r="N186"/>
  <c r="N188"/>
  <c r="N191"/>
  <c r="N212"/>
  <c r="N218"/>
  <c r="P219"/>
  <c r="K80"/>
  <c r="K84"/>
  <c r="K88"/>
  <c r="K90"/>
  <c r="M160"/>
  <c r="K96"/>
  <c r="K98"/>
  <c r="K100"/>
  <c r="K104"/>
  <c r="K106"/>
  <c r="K108"/>
  <c r="K112"/>
  <c r="K114"/>
  <c r="K116"/>
  <c r="K120"/>
  <c r="K122"/>
  <c r="K124"/>
  <c r="K128"/>
  <c r="K130"/>
  <c r="K132"/>
  <c r="K134"/>
  <c r="K138"/>
  <c r="K141"/>
  <c r="K143"/>
  <c r="K149"/>
  <c r="K154"/>
  <c r="K157"/>
  <c r="N159"/>
  <c r="K159"/>
  <c r="N200"/>
  <c r="P208"/>
  <c r="Q200"/>
  <c r="Q208" s="1"/>
  <c r="N204"/>
  <c r="H219"/>
  <c r="I219" l="1"/>
  <c r="K215"/>
  <c r="K219" s="1"/>
  <c r="N207"/>
  <c r="K207"/>
  <c r="K208" s="1"/>
  <c r="N194"/>
  <c r="K194"/>
  <c r="N190"/>
  <c r="K190"/>
  <c r="N174"/>
  <c r="K174"/>
  <c r="K156"/>
  <c r="N156"/>
  <c r="N160" s="1"/>
  <c r="N17"/>
  <c r="K150"/>
  <c r="N19"/>
  <c r="N189"/>
  <c r="N215"/>
  <c r="N219" s="1"/>
  <c r="K148"/>
  <c r="K158"/>
  <c r="I160"/>
  <c r="N203"/>
  <c r="I208"/>
  <c r="N187"/>
  <c r="I36"/>
  <c r="I196"/>
  <c r="K170"/>
  <c r="N170"/>
  <c r="H220"/>
  <c r="M220"/>
  <c r="Q220"/>
  <c r="P220"/>
  <c r="N164"/>
  <c r="N165" s="1"/>
  <c r="K164"/>
  <c r="K165" s="1"/>
  <c r="I165"/>
  <c r="K91"/>
  <c r="N91"/>
  <c r="N10"/>
  <c r="N208" l="1"/>
  <c r="K196"/>
  <c r="N196"/>
  <c r="N36"/>
  <c r="K160"/>
  <c r="I220"/>
  <c r="N220" l="1"/>
  <c r="K220"/>
</calcChain>
</file>

<file path=xl/sharedStrings.xml><?xml version="1.0" encoding="utf-8"?>
<sst xmlns="http://schemas.openxmlformats.org/spreadsheetml/2006/main" count="204" uniqueCount="203">
  <si>
    <t>Indemnizaciones</t>
  </si>
  <si>
    <t>SERVICIOS PERSONALES</t>
  </si>
  <si>
    <t>Otras prestaciones sociales y económicas</t>
  </si>
  <si>
    <t>MATERIALES Y SUMINISTROS</t>
  </si>
  <si>
    <t>Combustibles, lubricantes y aditivos</t>
  </si>
  <si>
    <t>SERVICIOS GENERALES</t>
  </si>
  <si>
    <t>Otros servicios generales</t>
  </si>
  <si>
    <t>TRANSFERENCIAS, ASIGNACIONES, SUBSIDIOS Y OTRAS AYUDAS</t>
  </si>
  <si>
    <t>BIENES MUEBLES, INMUEBLES E INTANGIBLES</t>
  </si>
  <si>
    <t>Ejercicio del Presupuesto</t>
  </si>
  <si>
    <t>Sueldos base al personal permanente</t>
  </si>
  <si>
    <t>Honorarios asimilables a salarios</t>
  </si>
  <si>
    <t>Sueldos base al personal eventual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</si>
  <si>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</si>
  <si>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</si>
  <si>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</si>
  <si>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</si>
  <si>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</si>
  <si>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</si>
  <si>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</si>
  <si>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</si>
  <si>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</si>
  <si>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Prestaciones contractuales</t>
  </si>
  <si>
    <t>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</si>
  <si>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</si>
  <si>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</si>
  <si>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</si>
  <si>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</si>
  <si>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</si>
  <si>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</si>
  <si>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</si>
  <si>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Cemento y productos de concreto</t>
  </si>
  <si>
    <t>Madera y productos de madera</t>
  </si>
  <si>
    <t>Material eléctrico y electrónico</t>
  </si>
  <si>
    <t>Otros materiales y artículos de construcción y reparación</t>
  </si>
  <si>
    <t>Productos químicos básicos</t>
  </si>
  <si>
    <t>Medicinas y productos farmacéuticos</t>
  </si>
  <si>
    <t>Materiales, accesorios y suministros de laboratorio</t>
  </si>
  <si>
    <t>Vestuario y uniformes</t>
  </si>
  <si>
    <t>Prendas de seguridad y protección personal</t>
  </si>
  <si>
    <t>Artículos deportivos</t>
  </si>
  <si>
    <t>Herramientas menores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</si>
  <si>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</si>
  <si>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</si>
  <si>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</si>
  <si>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</si>
  <si>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</si>
  <si>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postales y telegráficos</t>
  </si>
  <si>
    <t>Arrendamiento de edificios</t>
  </si>
  <si>
    <t>Arrendamiento de equipo de transporte</t>
  </si>
  <si>
    <t>Arrendamiento de maquinaria, otros equipos y herramientas</t>
  </si>
  <si>
    <t>Arrendamiento de activos intangibles</t>
  </si>
  <si>
    <t>Servicios legales, de contabilidad, auditoría y relacionados</t>
  </si>
  <si>
    <t>Servicios de diseño, arquitectura, ingeniería y actividades relacionadas</t>
  </si>
  <si>
    <t>Seguro de bienes patrimoniales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</si>
  <si>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</si>
  <si>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</si>
  <si>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</si>
  <si>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</si>
  <si>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Instalación, reparación y mantenimiento de maquinaria, otros equipos y herramienta</t>
  </si>
  <si>
    <t>Difusión por radio, televisión y otros medios de mensajes sobre programas y actividades gubernamentales</t>
  </si>
  <si>
    <t>Otros servicios de información</t>
  </si>
  <si>
    <t>Pasajes aéreos</t>
  </si>
  <si>
    <t>Pasajes terrestres</t>
  </si>
  <si>
    <t>Viáticos en el país</t>
  </si>
  <si>
    <t>Impuestos y derechos</t>
  </si>
  <si>
    <t>Penas, multas, accesorios y actualizaciones</t>
  </si>
  <si>
    <t>Otros gastos por responsabilidades</t>
  </si>
  <si>
    <t>Ayudas sociales a personas</t>
  </si>
  <si>
    <t>Muebles de oficina y estantería</t>
  </si>
  <si>
    <t>Equipo de cómputo y de tecnologías de la información</t>
  </si>
  <si>
    <t>Otros mobiliarios y equipos de administración</t>
  </si>
  <si>
    <t>Automóviles y camiones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</si>
  <si>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</si>
  <si>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</si>
  <si>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</si>
  <si>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</si>
  <si>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</si>
  <si>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</si>
  <si>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Edificación no habitacional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</si>
  <si>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</si>
  <si>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</si>
  <si>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</si>
  <si>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</si>
  <si>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</si>
  <si>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</si>
  <si>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</si>
  <si>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</si>
  <si>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</si>
  <si>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</si>
  <si>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</si>
  <si>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</si>
  <si>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</si>
  <si>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</si>
  <si>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OTROS SERVICIOS GENERALES</t>
  </si>
  <si>
    <t>AYUDAS SOCIALES</t>
  </si>
  <si>
    <t>MOBILIARIO Y EQUIPO DE ADMINISTRACIÓN</t>
  </si>
  <si>
    <t>VEHÍCULOS Y EQUIPO DE TRANSPORTE</t>
  </si>
  <si>
    <t>INVERSIÓN PÚBLICA</t>
  </si>
  <si>
    <t>OBRA PÚBLICA EN BIENES DE DOMINIO PÚBLICO</t>
  </si>
  <si>
    <t>OBRA PÚBLICA EN BIENES PROPIOS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</si>
  <si>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</si>
  <si>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</si>
  <si>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</si>
  <si>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</si>
  <si>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</si>
  <si>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</si>
  <si>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MAQUINARIA, OTROS EQUIPOS Y HERRAMIENTAS</t>
  </si>
  <si>
    <t>Presupuesto de Egresos Aprobado</t>
  </si>
  <si>
    <t>Capítulo/Concepto/Partida Especifica</t>
  </si>
  <si>
    <t>Ampliaciones/
(Reducciones)</t>
  </si>
  <si>
    <t>Presupuesto Vigente</t>
  </si>
  <si>
    <t>Presupuesto sin devengar</t>
  </si>
  <si>
    <t>Ejercido</t>
  </si>
  <si>
    <t>Pagado</t>
  </si>
  <si>
    <t>Cuentas por pagar (Deuda)</t>
  </si>
  <si>
    <t>Disponible para comprometer</t>
  </si>
  <si>
    <t>Comprometido</t>
  </si>
  <si>
    <t>Devengado</t>
  </si>
  <si>
    <t>Comprometido no devengado</t>
  </si>
  <si>
    <t>5= (3-4)</t>
  </si>
  <si>
    <t>7= (4-6)</t>
  </si>
  <si>
    <t>8= (3-6)</t>
  </si>
  <si>
    <t>11= (6-10)</t>
  </si>
  <si>
    <t>TOTAL SERVICIOS PERSONALES</t>
  </si>
  <si>
    <t>TOTAL MATERIALES Y SUMINISTROS</t>
  </si>
  <si>
    <t>TOTAL SERVICIOS GENERALES</t>
  </si>
  <si>
    <t>TOTAL TRANSFERENCIAS, ASIGNACIONES, SUBSIDIOS Y OTRAS AYUDAS</t>
  </si>
  <si>
    <t>TOTAL BIENES MUEBLES, INMUEBLES E INTANGIBLES</t>
  </si>
  <si>
    <t>TOTAL INVERSIÓN PÚBLICA</t>
  </si>
  <si>
    <t>TOTALES</t>
  </si>
  <si>
    <t>REPORTE ANALÍTICO DEL EJERCICIO PRESUPUESTO DE EGRESOS (POR PARTIDA HASTA 4° NIVEL)</t>
  </si>
  <si>
    <t>DEUDA PÚBLICA</t>
  </si>
  <si>
    <t xml:space="preserve">COMISION MUNICIPAL DE AGUA POTABLE Y ALCANTARILLADO DEL MPIO. DE ALTAMIRA TAMAULIPAS </t>
  </si>
  <si>
    <t>Modificaciones  2</t>
  </si>
  <si>
    <t xml:space="preserve">Ampliaciones </t>
  </si>
  <si>
    <t>Más</t>
  </si>
  <si>
    <t>Menos</t>
  </si>
  <si>
    <t>Materiales para el registro e identificacion de bienes y personas</t>
  </si>
  <si>
    <t>MATERIAS PRIMAS Y MATERIALES DE PRODUCCION Y COMERCIALIZACION</t>
  </si>
  <si>
    <t>Otros productos adquiridos como materia prima</t>
  </si>
  <si>
    <t xml:space="preserve">Productos minerales no metalicos </t>
  </si>
  <si>
    <t xml:space="preserve">Cal, yeso y productos de yeso </t>
  </si>
  <si>
    <t xml:space="preserve">Artículos metálicos para la construcción </t>
  </si>
  <si>
    <t xml:space="preserve">Fibras sintéticas, hules, plásticos y derivados </t>
  </si>
  <si>
    <t xml:space="preserve">Otros productos químicos </t>
  </si>
  <si>
    <t xml:space="preserve">Blancos y otros productos textiles, excepto prendas de vestir </t>
  </si>
  <si>
    <t xml:space="preserve">Refacciones y accesorios menores de edificios </t>
  </si>
  <si>
    <t xml:space="preserve">Refacciones y accesorios menores de maquinaria y otros equipos </t>
  </si>
  <si>
    <t xml:space="preserve">Refacciones y accesorios menores de otros bienes muebles </t>
  </si>
  <si>
    <t xml:space="preserve">Servicios de acceso de Internet, redes y procesamiento de información </t>
  </si>
  <si>
    <t xml:space="preserve">Otros arrendamientos </t>
  </si>
  <si>
    <t xml:space="preserve">Servicios de capacitación </t>
  </si>
  <si>
    <t xml:space="preserve">Servicios profesionales, cientificos y técnicos integrales </t>
  </si>
  <si>
    <t>Servicios financieros y bancarios</t>
  </si>
  <si>
    <t>Servicios de recaudación, traslado y custodia de valores</t>
  </si>
  <si>
    <t>Seguros de responsabilidad patrimonial y finanzas</t>
  </si>
  <si>
    <t>Fletes y maniobras</t>
  </si>
  <si>
    <t xml:space="preserve">Instalación, reparación y mantenimiento de equipo e instrumental médico y de laboratorio </t>
  </si>
  <si>
    <t xml:space="preserve">Serivicios de limpieza y manejo de desechos </t>
  </si>
  <si>
    <t xml:space="preserve">Servicio de jardinería y fumigación </t>
  </si>
  <si>
    <t>Otros servicios de traslado y hospedaje</t>
  </si>
  <si>
    <t xml:space="preserve">SERVICIOS OFICIALES </t>
  </si>
  <si>
    <t xml:space="preserve">Gastos de orden social y cultural </t>
  </si>
  <si>
    <t>Impuesto sobre nóminas y otros que se deriven de una relación laboral</t>
  </si>
  <si>
    <t>Construcción de obras para el abastecimiento de agua, petróleo, gas, electricidad y telecomunicaciones</t>
  </si>
  <si>
    <t xml:space="preserve">PROYECTOS PRODUCTIVOS Y ACCIONES DE FOMENTO </t>
  </si>
  <si>
    <t xml:space="preserve">Estudios, formulación y evaluación de proyectos productivos no incluidos en conceptos anteriores de este capítulo </t>
  </si>
  <si>
    <t>AMORTIZACIONES DE LA DEUDA PÚBLICA</t>
  </si>
  <si>
    <t>Amortización de la deuda interna con instituciones de crédito</t>
  </si>
  <si>
    <t>INTERESES DE LA DEUDA PÚBLICA</t>
  </si>
  <si>
    <t>Intereses de la deuda interna con instituciones de crédito</t>
  </si>
  <si>
    <t>ADEUDOS DE EJERCICIOS FISCALES ANTERIORES (ADEFAS)</t>
  </si>
  <si>
    <t>ADEFAS</t>
  </si>
  <si>
    <t>TOTAL DEUDA PÚBLICA</t>
  </si>
  <si>
    <t>"Bajo protesta de decir verdad declaramos que los estados financieros y sus notas, son razonablemente correctos y son responsabilidad del emisor".</t>
  </si>
  <si>
    <t>Materiales Complementarios</t>
  </si>
  <si>
    <t xml:space="preserve">Exposiciones </t>
  </si>
  <si>
    <t>Refacciones y accesorios menores de equipo de cómputo y tecnologias de la información</t>
  </si>
  <si>
    <t xml:space="preserve">Arrendamiento de mobiliario y equipo de administración, educaional y recreativo </t>
  </si>
  <si>
    <t xml:space="preserve">Servicios de apoyo administrativo, fotocopiado e impresión </t>
  </si>
  <si>
    <t>Materiales, accesorios y suministros médicos</t>
  </si>
  <si>
    <t>Servicios de vigilancia</t>
  </si>
  <si>
    <t>Congresos y convenciones</t>
  </si>
  <si>
    <t>Fertilizantes, pesticidas y otros agroquímicos</t>
  </si>
  <si>
    <t>ACTIVOS INTANGIBLES</t>
  </si>
  <si>
    <t xml:space="preserve">Vidrio y productos de vidrio </t>
  </si>
  <si>
    <t xml:space="preserve">Viáticos en el extranjero </t>
  </si>
  <si>
    <t>MOBILIARIO Y EQUIPO EDUCACIONAL Y RECREATIVO</t>
  </si>
  <si>
    <t>Equipos y aparatos audiovisuales</t>
  </si>
  <si>
    <t>Refacciones y accesorios menores de mobiliario y equipo de administración, educacional y recreativo</t>
  </si>
  <si>
    <t xml:space="preserve">Cámaras fotográficas y de vídeo </t>
  </si>
  <si>
    <t>EQUIPO E INSTRUMENTAL MEDICO Y DE LABORATORIO</t>
  </si>
  <si>
    <t>Equipo medico y de laboratorio</t>
  </si>
  <si>
    <t>Licencias informáticas e intelectuales</t>
  </si>
  <si>
    <t>Servicios de consultoria administrativa, procesos, técnica y en tecnologías de la información</t>
  </si>
  <si>
    <t>Servicios funerarios y de cementerios</t>
  </si>
  <si>
    <t>DEL 1 DE ENERO AL 31 DE MARZO DE 2016</t>
  </si>
  <si>
    <t>Refacciones y accesorios menores de equipo e instrumental médico y de laboratorio</t>
  </si>
  <si>
    <t>Productos textiles</t>
  </si>
  <si>
    <t>Sentencias y resoluciones judiciales</t>
  </si>
  <si>
    <t>Maquinaria y equipo industrial</t>
  </si>
  <si>
    <t>Carrocerías y remolques</t>
  </si>
</sst>
</file>

<file path=xl/styles.xml><?xml version="1.0" encoding="utf-8"?>
<styleSheet xmlns="http://schemas.openxmlformats.org/spreadsheetml/2006/main">
  <numFmts count="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00"/>
    <numFmt numFmtId="165" formatCode="_-* #,##0_-;\-* #,##0_-;_-* &quot;-&quot;??_-;_-@_-"/>
    <numFmt numFmtId="166" formatCode="General_)"/>
  </numFmts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5" fillId="0" borderId="0"/>
    <xf numFmtId="44" fontId="3" fillId="0" borderId="0" applyFont="0" applyFill="0" applyBorder="0" applyAlignment="0" applyProtection="0"/>
    <xf numFmtId="0" fontId="3" fillId="0" borderId="0"/>
    <xf numFmtId="166" fontId="3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1" xfId="0" applyFont="1" applyFill="1" applyBorder="1"/>
    <xf numFmtId="0" fontId="1" fillId="0" borderId="0" xfId="0" applyFont="1" applyFill="1"/>
    <xf numFmtId="0" fontId="1" fillId="3" borderId="13" xfId="0" applyFont="1" applyFill="1" applyBorder="1"/>
    <xf numFmtId="0" fontId="2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/>
    <xf numFmtId="0" fontId="2" fillId="0" borderId="9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43" fontId="1" fillId="0" borderId="0" xfId="2" applyFont="1" applyFill="1"/>
    <xf numFmtId="164" fontId="1" fillId="0" borderId="0" xfId="0" applyNumberFormat="1" applyFont="1" applyFill="1"/>
    <xf numFmtId="4" fontId="1" fillId="0" borderId="0" xfId="0" applyNumberFormat="1" applyFont="1"/>
    <xf numFmtId="42" fontId="2" fillId="0" borderId="12" xfId="3" applyNumberFormat="1" applyFont="1" applyFill="1" applyBorder="1"/>
    <xf numFmtId="42" fontId="2" fillId="0" borderId="9" xfId="3" applyNumberFormat="1" applyFont="1" applyFill="1" applyBorder="1"/>
    <xf numFmtId="41" fontId="2" fillId="0" borderId="11" xfId="2" applyNumberFormat="1" applyFont="1" applyFill="1" applyBorder="1"/>
    <xf numFmtId="41" fontId="1" fillId="0" borderId="11" xfId="2" applyNumberFormat="1" applyFont="1" applyFill="1" applyBorder="1"/>
    <xf numFmtId="41" fontId="1" fillId="0" borderId="13" xfId="2" applyNumberFormat="1" applyFont="1" applyFill="1" applyBorder="1"/>
    <xf numFmtId="41" fontId="1" fillId="0" borderId="12" xfId="2" applyNumberFormat="1" applyFont="1" applyFill="1" applyBorder="1"/>
    <xf numFmtId="42" fontId="1" fillId="0" borderId="12" xfId="3" applyNumberFormat="1" applyFont="1" applyFill="1" applyBorder="1" applyAlignment="1">
      <alignment vertical="center" wrapText="1"/>
    </xf>
    <xf numFmtId="42" fontId="2" fillId="0" borderId="12" xfId="3" applyNumberFormat="1" applyFont="1" applyFill="1" applyBorder="1" applyAlignment="1">
      <alignment horizontal="justify" vertical="center" wrapText="1"/>
    </xf>
    <xf numFmtId="42" fontId="1" fillId="0" borderId="0" xfId="3" applyNumberFormat="1" applyFont="1" applyFill="1"/>
    <xf numFmtId="42" fontId="1" fillId="0" borderId="11" xfId="0" applyNumberFormat="1" applyFont="1" applyFill="1" applyBorder="1" applyAlignment="1">
      <alignment vertical="center" wrapText="1"/>
    </xf>
    <xf numFmtId="42" fontId="2" fillId="0" borderId="11" xfId="0" applyNumberFormat="1" applyFont="1" applyFill="1" applyBorder="1" applyAlignment="1">
      <alignment horizontal="justify" vertical="center" wrapText="1"/>
    </xf>
    <xf numFmtId="42" fontId="2" fillId="0" borderId="11" xfId="2" applyNumberFormat="1" applyFont="1" applyFill="1" applyBorder="1"/>
    <xf numFmtId="42" fontId="1" fillId="0" borderId="0" xfId="0" applyNumberFormat="1" applyFont="1" applyFill="1"/>
    <xf numFmtId="42" fontId="1" fillId="0" borderId="12" xfId="0" applyNumberFormat="1" applyFont="1" applyFill="1" applyBorder="1" applyAlignment="1">
      <alignment vertical="center" wrapText="1"/>
    </xf>
    <xf numFmtId="42" fontId="2" fillId="0" borderId="12" xfId="0" applyNumberFormat="1" applyFont="1" applyFill="1" applyBorder="1" applyAlignment="1">
      <alignment horizontal="justify" vertical="center" wrapText="1"/>
    </xf>
    <xf numFmtId="42" fontId="2" fillId="0" borderId="12" xfId="2" applyNumberFormat="1" applyFont="1" applyFill="1" applyBorder="1"/>
    <xf numFmtId="43" fontId="2" fillId="0" borderId="0" xfId="2" applyFont="1" applyFill="1" applyAlignment="1">
      <alignment horizontal="center"/>
    </xf>
    <xf numFmtId="0" fontId="1" fillId="0" borderId="0" xfId="0" applyFont="1" applyBorder="1"/>
    <xf numFmtId="42" fontId="1" fillId="0" borderId="0" xfId="3" applyNumberFormat="1" applyFont="1" applyFill="1" applyBorder="1"/>
    <xf numFmtId="42" fontId="1" fillId="0" borderId="0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42" fontId="2" fillId="0" borderId="0" xfId="0" applyNumberFormat="1" applyFont="1" applyFill="1" applyAlignment="1">
      <alignment horizontal="center"/>
    </xf>
    <xf numFmtId="42" fontId="4" fillId="0" borderId="9" xfId="3" applyNumberFormat="1" applyFont="1" applyFill="1" applyBorder="1"/>
    <xf numFmtId="0" fontId="2" fillId="0" borderId="0" xfId="0" applyFont="1" applyFill="1" applyBorder="1"/>
    <xf numFmtId="41" fontId="1" fillId="0" borderId="0" xfId="0" applyNumberFormat="1" applyFont="1" applyFill="1" applyBorder="1"/>
    <xf numFmtId="165" fontId="1" fillId="0" borderId="0" xfId="2" applyNumberFormat="1" applyFont="1" applyFill="1" applyBorder="1"/>
    <xf numFmtId="0" fontId="2" fillId="0" borderId="12" xfId="0" applyFont="1" applyFill="1" applyBorder="1" applyAlignment="1">
      <alignment vertical="center" wrapText="1"/>
    </xf>
    <xf numFmtId="44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42" fontId="1" fillId="0" borderId="0" xfId="0" applyNumberFormat="1" applyFont="1"/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justify" vertical="center" wrapText="1"/>
    </xf>
    <xf numFmtId="41" fontId="1" fillId="0" borderId="9" xfId="2" applyNumberFormat="1" applyFont="1" applyFill="1" applyBorder="1"/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9">
    <cellStyle name="=C:\WINNT\SYSTEM32\COMMAND.COM" xfId="8"/>
    <cellStyle name="Millares" xfId="2" builtinId="3"/>
    <cellStyle name="Moneda" xfId="3" builtinId="4"/>
    <cellStyle name="Moneda 3" xfId="6"/>
    <cellStyle name="Normal" xfId="0" builtinId="0"/>
    <cellStyle name="Normal 2" xfId="4"/>
    <cellStyle name="Normal 3" xfId="5"/>
    <cellStyle name="Normal 4" xfId="1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2</xdr:col>
      <xdr:colOff>581025</xdr:colOff>
      <xdr:row>3</xdr:row>
      <xdr:rowOff>85725</xdr:rowOff>
    </xdr:to>
    <xdr:pic>
      <xdr:nvPicPr>
        <xdr:cNvPr id="2" name="Picture 1" descr="C:\Users\CONTROL\Pictures\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133350"/>
          <a:ext cx="790575" cy="638175"/>
        </a:xfrm>
        <a:prstGeom prst="rect">
          <a:avLst/>
        </a:prstGeom>
        <a:noFill/>
      </xdr:spPr>
    </xdr:pic>
    <xdr:clientData/>
  </xdr:twoCellAnchor>
  <xdr:oneCellAnchor>
    <xdr:from>
      <xdr:col>2</xdr:col>
      <xdr:colOff>133350</xdr:colOff>
      <xdr:row>226</xdr:row>
      <xdr:rowOff>57150</xdr:rowOff>
    </xdr:from>
    <xdr:ext cx="3657600" cy="857250"/>
    <xdr:sp macro="" textlink="">
      <xdr:nvSpPr>
        <xdr:cNvPr id="4" name="3 CuadroTexto"/>
        <xdr:cNvSpPr txBox="1"/>
      </xdr:nvSpPr>
      <xdr:spPr>
        <a:xfrm>
          <a:off x="466725" y="63836550"/>
          <a:ext cx="365760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ARMANDO LOPEZ FLORES</a:t>
          </a:r>
        </a:p>
        <a:p>
          <a:pPr algn="ctr"/>
          <a:r>
            <a:rPr lang="es-MX" sz="1100" b="1" baseline="0"/>
            <a:t>PRESIDENTE MUNICIPAL Y DEL CONSEJO</a:t>
          </a:r>
        </a:p>
        <a:p>
          <a:pPr algn="ctr"/>
          <a:r>
            <a:rPr lang="es-MX" sz="1100" b="1" baseline="0"/>
            <a:t>AUTORIZO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7</xdr:col>
      <xdr:colOff>742950</xdr:colOff>
      <xdr:row>226</xdr:row>
      <xdr:rowOff>57150</xdr:rowOff>
    </xdr:from>
    <xdr:ext cx="3457575" cy="953466"/>
    <xdr:sp macro="" textlink="">
      <xdr:nvSpPr>
        <xdr:cNvPr id="5" name="4 CuadroTexto"/>
        <xdr:cNvSpPr txBox="1"/>
      </xdr:nvSpPr>
      <xdr:spPr>
        <a:xfrm>
          <a:off x="5924550" y="62379225"/>
          <a:ext cx="34575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C.P.A. JUAN CARLOS VILLANUEVA GONZALEZ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FINANCIERO</a:t>
          </a:r>
          <a:endParaRPr lang="es-MX"/>
        </a:p>
        <a:p>
          <a:pPr algn="ctr"/>
          <a:r>
            <a:rPr lang="es-MX" sz="1100" b="1" baseline="0"/>
            <a:t>RESPONSABLE DE ELABORACION</a:t>
          </a:r>
        </a:p>
        <a:p>
          <a:pPr algn="ctr"/>
          <a:endParaRPr lang="es-MX" sz="1100" b="1"/>
        </a:p>
      </xdr:txBody>
    </xdr:sp>
    <xdr:clientData/>
  </xdr:oneCellAnchor>
  <xdr:oneCellAnchor>
    <xdr:from>
      <xdr:col>13</xdr:col>
      <xdr:colOff>238125</xdr:colOff>
      <xdr:row>226</xdr:row>
      <xdr:rowOff>38100</xdr:rowOff>
    </xdr:from>
    <xdr:ext cx="2855141" cy="781240"/>
    <xdr:sp macro="" textlink="">
      <xdr:nvSpPr>
        <xdr:cNvPr id="6" name="5 CuadroTexto"/>
        <xdr:cNvSpPr txBox="1"/>
      </xdr:nvSpPr>
      <xdr:spPr>
        <a:xfrm>
          <a:off x="11639550" y="63817500"/>
          <a:ext cx="285514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/>
            <a:t>ING. JORGE EDUARDO MORRIS DELGADO </a:t>
          </a:r>
        </a:p>
        <a:p>
          <a:pPr algn="ctr"/>
          <a:r>
            <a:rPr lang="es-MX" sz="1100" b="1" baseline="0"/>
            <a:t>GERENTE GENERAL </a:t>
          </a:r>
        </a:p>
        <a:p>
          <a:pPr algn="ctr"/>
          <a:r>
            <a:rPr lang="es-MX" sz="1100" b="1" baseline="0"/>
            <a:t>ELABORO Y PRESENTO</a:t>
          </a:r>
          <a:endParaRPr lang="es-MX" sz="1100" b="1"/>
        </a:p>
      </xdr:txBody>
    </xdr:sp>
    <xdr:clientData/>
  </xdr:oneCellAnchor>
  <xdr:twoCellAnchor editAs="oneCell">
    <xdr:from>
      <xdr:col>16</xdr:col>
      <xdr:colOff>142875</xdr:colOff>
      <xdr:row>0</xdr:row>
      <xdr:rowOff>85725</xdr:rowOff>
    </xdr:from>
    <xdr:to>
      <xdr:col>16</xdr:col>
      <xdr:colOff>832616</xdr:colOff>
      <xdr:row>3</xdr:row>
      <xdr:rowOff>100615</xdr:rowOff>
    </xdr:to>
    <xdr:pic>
      <xdr:nvPicPr>
        <xdr:cNvPr id="7" name="6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002125" y="85725"/>
          <a:ext cx="689741" cy="70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M234"/>
  <sheetViews>
    <sheetView tabSelected="1" zoomScaleNormal="100" zoomScaleSheetLayoutView="100" workbookViewId="0">
      <pane ySplit="7" topLeftCell="A162" activePane="bottomLeft" state="frozen"/>
      <selection pane="bottomLeft" activeCell="H165" sqref="H165"/>
    </sheetView>
  </sheetViews>
  <sheetFormatPr baseColWidth="10" defaultRowHeight="12.75"/>
  <cols>
    <col min="1" max="1" width="0.7109375" style="1" customWidth="1"/>
    <col min="2" max="2" width="5" style="1" bestFit="1" customWidth="1"/>
    <col min="3" max="3" width="45.42578125" style="1" customWidth="1"/>
    <col min="4" max="4" width="15.28515625" style="1" customWidth="1"/>
    <col min="5" max="6" width="12" style="1" hidden="1" customWidth="1"/>
    <col min="7" max="7" width="15.85546875" style="1" hidden="1" customWidth="1"/>
    <col min="8" max="8" width="16.7109375" style="1" customWidth="1"/>
    <col min="9" max="9" width="15.42578125" style="4" customWidth="1"/>
    <col min="10" max="10" width="16.5703125" style="4" customWidth="1"/>
    <col min="11" max="11" width="14.7109375" style="21" customWidth="1"/>
    <col min="12" max="12" width="14.28515625" style="4" customWidth="1"/>
    <col min="13" max="13" width="14.28515625" style="1" customWidth="1"/>
    <col min="14" max="14" width="14.28515625" style="4" customWidth="1"/>
    <col min="15" max="16" width="13" style="1" customWidth="1"/>
    <col min="17" max="17" width="13.140625" style="1" customWidth="1"/>
    <col min="18" max="23" width="11.42578125" style="2" customWidth="1"/>
    <col min="24" max="24" width="16.5703125" style="2" bestFit="1" customWidth="1"/>
    <col min="25" max="58" width="11.42578125" style="2"/>
    <col min="59" max="65" width="11.42578125" style="41"/>
    <col min="66" max="16384" width="11.42578125" style="1"/>
  </cols>
  <sheetData>
    <row r="1" spans="2:65" ht="18" customHeight="1">
      <c r="B1" s="69" t="s">
        <v>133</v>
      </c>
      <c r="C1" s="70"/>
      <c r="D1" s="70"/>
      <c r="E1" s="70"/>
      <c r="F1" s="70"/>
      <c r="G1" s="70"/>
      <c r="H1" s="70"/>
      <c r="I1" s="70"/>
      <c r="J1" s="70"/>
      <c r="K1" s="70"/>
      <c r="L1" s="71"/>
      <c r="M1" s="71"/>
      <c r="N1" s="71"/>
      <c r="O1" s="71"/>
      <c r="P1" s="71"/>
      <c r="Q1" s="72"/>
    </row>
    <row r="2" spans="2:65" ht="18" customHeight="1">
      <c r="B2" s="59" t="s">
        <v>131</v>
      </c>
      <c r="C2" s="60"/>
      <c r="D2" s="60"/>
      <c r="E2" s="60"/>
      <c r="F2" s="60"/>
      <c r="G2" s="60"/>
      <c r="H2" s="60"/>
      <c r="I2" s="60"/>
      <c r="J2" s="60"/>
      <c r="K2" s="60"/>
      <c r="L2" s="76"/>
      <c r="M2" s="76"/>
      <c r="N2" s="76"/>
      <c r="O2" s="76"/>
      <c r="P2" s="76"/>
      <c r="Q2" s="77"/>
    </row>
    <row r="3" spans="2:65" ht="18" customHeight="1">
      <c r="B3" s="61" t="s">
        <v>197</v>
      </c>
      <c r="C3" s="73"/>
      <c r="D3" s="73"/>
      <c r="E3" s="73"/>
      <c r="F3" s="73"/>
      <c r="G3" s="73"/>
      <c r="H3" s="73"/>
      <c r="I3" s="73"/>
      <c r="J3" s="73"/>
      <c r="K3" s="73"/>
      <c r="L3" s="62"/>
      <c r="M3" s="62"/>
      <c r="N3" s="62"/>
      <c r="O3" s="62"/>
      <c r="P3" s="62"/>
      <c r="Q3" s="63"/>
    </row>
    <row r="4" spans="2:65" ht="18.75">
      <c r="B4" s="64">
        <v>11.1</v>
      </c>
      <c r="C4" s="74"/>
      <c r="D4" s="74"/>
      <c r="E4" s="74"/>
      <c r="F4" s="74"/>
      <c r="G4" s="74"/>
      <c r="H4" s="74"/>
      <c r="I4" s="74"/>
      <c r="J4" s="74"/>
      <c r="K4" s="74"/>
      <c r="L4" s="65"/>
      <c r="M4" s="65"/>
      <c r="N4" s="65"/>
      <c r="O4" s="65"/>
      <c r="P4" s="65"/>
      <c r="Q4" s="66"/>
    </row>
    <row r="6" spans="2:65" ht="25.5">
      <c r="B6" s="5"/>
      <c r="C6" s="6" t="s">
        <v>9</v>
      </c>
      <c r="D6" s="6" t="s">
        <v>108</v>
      </c>
      <c r="E6" s="67" t="s">
        <v>134</v>
      </c>
      <c r="F6" s="68"/>
      <c r="G6" s="44" t="s">
        <v>135</v>
      </c>
      <c r="H6" s="6" t="s">
        <v>110</v>
      </c>
      <c r="I6" s="44" t="s">
        <v>111</v>
      </c>
      <c r="J6" s="6" t="s">
        <v>117</v>
      </c>
      <c r="K6" s="44" t="s">
        <v>116</v>
      </c>
      <c r="L6" s="6" t="s">
        <v>118</v>
      </c>
      <c r="M6" s="6" t="s">
        <v>119</v>
      </c>
      <c r="N6" s="6" t="s">
        <v>112</v>
      </c>
      <c r="O6" s="6" t="s">
        <v>113</v>
      </c>
      <c r="P6" s="6" t="s">
        <v>114</v>
      </c>
      <c r="Q6" s="6" t="s">
        <v>115</v>
      </c>
    </row>
    <row r="7" spans="2:65" ht="17.25" customHeight="1">
      <c r="B7" s="7"/>
      <c r="C7" s="8" t="s">
        <v>109</v>
      </c>
      <c r="D7" s="8">
        <v>1</v>
      </c>
      <c r="E7" s="8" t="s">
        <v>136</v>
      </c>
      <c r="F7" s="8" t="s">
        <v>137</v>
      </c>
      <c r="G7" s="8"/>
      <c r="H7" s="8">
        <v>2</v>
      </c>
      <c r="I7" s="8">
        <v>3</v>
      </c>
      <c r="J7" s="8">
        <v>4</v>
      </c>
      <c r="K7" s="8" t="s">
        <v>120</v>
      </c>
      <c r="L7" s="8">
        <v>6</v>
      </c>
      <c r="M7" s="8" t="s">
        <v>121</v>
      </c>
      <c r="N7" s="8" t="s">
        <v>122</v>
      </c>
      <c r="O7" s="8">
        <v>9</v>
      </c>
      <c r="P7" s="8">
        <v>10</v>
      </c>
      <c r="Q7" s="8" t="s">
        <v>123</v>
      </c>
    </row>
    <row r="8" spans="2:65" s="4" customFormat="1" ht="25.5" customHeight="1">
      <c r="B8" s="11">
        <v>1000</v>
      </c>
      <c r="C8" s="12" t="s">
        <v>1</v>
      </c>
      <c r="D8" s="28"/>
      <c r="E8" s="28"/>
      <c r="F8" s="28"/>
      <c r="G8" s="28"/>
      <c r="H8" s="28"/>
      <c r="I8" s="28"/>
      <c r="J8" s="27"/>
      <c r="K8" s="28"/>
      <c r="L8" s="27"/>
      <c r="M8" s="28"/>
      <c r="N8" s="28"/>
      <c r="O8" s="27"/>
      <c r="P8" s="28"/>
      <c r="Q8" s="28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2:65" s="4" customFormat="1" ht="25.5" customHeight="1">
      <c r="B9" s="10">
        <v>1100</v>
      </c>
      <c r="C9" s="13" t="s">
        <v>101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2:65" s="4" customFormat="1">
      <c r="B10" s="9">
        <v>113</v>
      </c>
      <c r="C10" s="14" t="s">
        <v>10</v>
      </c>
      <c r="D10" s="27">
        <v>34401956.140000001</v>
      </c>
      <c r="E10" s="27">
        <v>561601.53</v>
      </c>
      <c r="F10" s="27">
        <v>921864.86</v>
      </c>
      <c r="G10" s="27">
        <v>0</v>
      </c>
      <c r="H10" s="27">
        <f>+E10-F10+G10</f>
        <v>-360263.32999999996</v>
      </c>
      <c r="I10" s="27">
        <f t="shared" ref="I10" si="0">+D10+H10</f>
        <v>34041692.810000002</v>
      </c>
      <c r="J10" s="27">
        <v>34041692.81000001</v>
      </c>
      <c r="K10" s="27">
        <f>+I10-J10</f>
        <v>0</v>
      </c>
      <c r="L10" s="27">
        <v>8368352.3400000008</v>
      </c>
      <c r="M10" s="27">
        <f>+J10-L10</f>
        <v>25673340.47000001</v>
      </c>
      <c r="N10" s="27">
        <f>+I10-L10</f>
        <v>25673340.470000003</v>
      </c>
      <c r="O10" s="27">
        <v>8368352.3400000008</v>
      </c>
      <c r="P10" s="27">
        <f>+O10</f>
        <v>8368352.3400000008</v>
      </c>
      <c r="Q10" s="27">
        <f>+L10-P10</f>
        <v>0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2:65" s="4" customFormat="1">
      <c r="B11" s="9"/>
      <c r="C11" s="1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2:65" s="4" customFormat="1" ht="25.5" customHeight="1">
      <c r="B12" s="10">
        <v>1200</v>
      </c>
      <c r="C12" s="13" t="s">
        <v>102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2:65" s="4" customFormat="1">
      <c r="B13" s="9">
        <v>121</v>
      </c>
      <c r="C13" s="14" t="s">
        <v>11</v>
      </c>
      <c r="D13" s="27">
        <v>0</v>
      </c>
      <c r="E13" s="27">
        <v>0</v>
      </c>
      <c r="F13" s="27">
        <v>0</v>
      </c>
      <c r="G13" s="27">
        <v>0</v>
      </c>
      <c r="H13" s="27">
        <f>+E13-F13+G13</f>
        <v>0</v>
      </c>
      <c r="I13" s="27">
        <f t="shared" ref="I13:I14" si="1">+D13+H13</f>
        <v>0</v>
      </c>
      <c r="J13" s="27">
        <v>0</v>
      </c>
      <c r="K13" s="27">
        <f t="shared" ref="K13:K14" si="2">+I13-J13</f>
        <v>0</v>
      </c>
      <c r="L13" s="27">
        <v>0</v>
      </c>
      <c r="M13" s="27">
        <f t="shared" ref="M13:M14" si="3">+J13-L13</f>
        <v>0</v>
      </c>
      <c r="N13" s="27">
        <f>+I13-L13</f>
        <v>0</v>
      </c>
      <c r="O13" s="27">
        <v>0</v>
      </c>
      <c r="P13" s="27">
        <f>+O13</f>
        <v>0</v>
      </c>
      <c r="Q13" s="27">
        <f t="shared" ref="Q13:Q14" si="4">+L13-P13</f>
        <v>0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2:65" s="4" customFormat="1">
      <c r="B14" s="9">
        <v>122</v>
      </c>
      <c r="C14" s="14" t="s">
        <v>12</v>
      </c>
      <c r="D14" s="27">
        <v>10546950.4</v>
      </c>
      <c r="E14" s="27">
        <v>2299.5100000000002</v>
      </c>
      <c r="F14" s="27">
        <v>47211.57</v>
      </c>
      <c r="G14" s="27">
        <v>0</v>
      </c>
      <c r="H14" s="27">
        <f>+E14-F14+G14</f>
        <v>-44912.06</v>
      </c>
      <c r="I14" s="27">
        <f t="shared" si="1"/>
        <v>10502038.34</v>
      </c>
      <c r="J14" s="27">
        <v>10502038.34</v>
      </c>
      <c r="K14" s="27">
        <f t="shared" si="2"/>
        <v>0</v>
      </c>
      <c r="L14" s="27">
        <v>2270169.12</v>
      </c>
      <c r="M14" s="27">
        <f t="shared" si="3"/>
        <v>8231869.2199999997</v>
      </c>
      <c r="N14" s="27">
        <f>+I14-L14</f>
        <v>8231869.2199999997</v>
      </c>
      <c r="O14" s="27">
        <v>2270169.12</v>
      </c>
      <c r="P14" s="27">
        <f>+O14</f>
        <v>2270169.12</v>
      </c>
      <c r="Q14" s="27">
        <f t="shared" si="4"/>
        <v>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2:65" s="4" customFormat="1" ht="12.75" customHeight="1">
      <c r="B15" s="9"/>
      <c r="C15" s="1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2:65" s="4" customFormat="1" ht="25.5" customHeight="1">
      <c r="B16" s="10">
        <v>1300</v>
      </c>
      <c r="C16" s="13" t="s">
        <v>103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2:65" s="4" customFormat="1">
      <c r="B17" s="9">
        <v>131</v>
      </c>
      <c r="C17" s="14" t="s">
        <v>13</v>
      </c>
      <c r="D17" s="27">
        <v>216275</v>
      </c>
      <c r="E17" s="27">
        <v>336456.54000000004</v>
      </c>
      <c r="F17" s="27">
        <v>0</v>
      </c>
      <c r="G17" s="27">
        <v>0</v>
      </c>
      <c r="H17" s="27">
        <f>+E17-F17+G17</f>
        <v>336456.54000000004</v>
      </c>
      <c r="I17" s="27">
        <f t="shared" ref="I17:I20" si="5">+D17+H17</f>
        <v>552731.54</v>
      </c>
      <c r="J17" s="27">
        <v>552731.54</v>
      </c>
      <c r="K17" s="27">
        <f t="shared" ref="K17:K20" si="6">+I17-J17</f>
        <v>0</v>
      </c>
      <c r="L17" s="27">
        <v>336456.54000000004</v>
      </c>
      <c r="M17" s="27">
        <f t="shared" ref="M17:M20" si="7">+J17-L17</f>
        <v>216275</v>
      </c>
      <c r="N17" s="27">
        <f t="shared" ref="N17:N20" si="8">+I17-L17</f>
        <v>216275</v>
      </c>
      <c r="O17" s="27">
        <v>336456.54000000004</v>
      </c>
      <c r="P17" s="27">
        <f>+O17</f>
        <v>336456.54000000004</v>
      </c>
      <c r="Q17" s="27">
        <f t="shared" ref="Q17:Q20" si="9">+L17-P17</f>
        <v>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2:65" s="4" customFormat="1" ht="25.5">
      <c r="B18" s="9">
        <v>132</v>
      </c>
      <c r="C18" s="14" t="s">
        <v>14</v>
      </c>
      <c r="D18" s="27">
        <v>6284980.2500000009</v>
      </c>
      <c r="E18" s="27">
        <v>10813.11</v>
      </c>
      <c r="F18" s="27">
        <v>0</v>
      </c>
      <c r="G18" s="27">
        <v>0</v>
      </c>
      <c r="H18" s="27">
        <f>+E18-F18+G18</f>
        <v>10813.11</v>
      </c>
      <c r="I18" s="27">
        <f t="shared" si="5"/>
        <v>6295793.3600000013</v>
      </c>
      <c r="J18" s="27">
        <v>6295793.3600000003</v>
      </c>
      <c r="K18" s="27">
        <f t="shared" si="6"/>
        <v>0</v>
      </c>
      <c r="L18" s="27">
        <v>554237.35000000009</v>
      </c>
      <c r="M18" s="27">
        <f t="shared" si="7"/>
        <v>5741556.0099999998</v>
      </c>
      <c r="N18" s="27">
        <f t="shared" si="8"/>
        <v>5741556.0100000016</v>
      </c>
      <c r="O18" s="27">
        <v>554237.35000000009</v>
      </c>
      <c r="P18" s="27">
        <f>+O18</f>
        <v>554237.35000000009</v>
      </c>
      <c r="Q18" s="27">
        <f t="shared" si="9"/>
        <v>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2:65" s="4" customFormat="1">
      <c r="B19" s="9">
        <v>133</v>
      </c>
      <c r="C19" s="14" t="s">
        <v>15</v>
      </c>
      <c r="D19" s="27">
        <v>4504532.7</v>
      </c>
      <c r="E19" s="27">
        <v>14823.7</v>
      </c>
      <c r="F19" s="27">
        <v>0</v>
      </c>
      <c r="G19" s="27">
        <v>0</v>
      </c>
      <c r="H19" s="27">
        <f>+E19-F19+G19</f>
        <v>14823.7</v>
      </c>
      <c r="I19" s="27">
        <f t="shared" si="5"/>
        <v>4519356.4000000004</v>
      </c>
      <c r="J19" s="27">
        <v>4519356.4000000004</v>
      </c>
      <c r="K19" s="27">
        <f t="shared" si="6"/>
        <v>0</v>
      </c>
      <c r="L19" s="27">
        <v>1019177.1400000001</v>
      </c>
      <c r="M19" s="27">
        <f t="shared" si="7"/>
        <v>3500179.2600000002</v>
      </c>
      <c r="N19" s="27">
        <f t="shared" si="8"/>
        <v>3500179.2600000002</v>
      </c>
      <c r="O19" s="27">
        <v>1019177.1400000001</v>
      </c>
      <c r="P19" s="27">
        <f>+O19</f>
        <v>1019177.1400000001</v>
      </c>
      <c r="Q19" s="27">
        <f t="shared" si="9"/>
        <v>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2:65" s="4" customFormat="1">
      <c r="B20" s="9">
        <v>134</v>
      </c>
      <c r="C20" s="14" t="s">
        <v>16</v>
      </c>
      <c r="D20" s="27">
        <v>158250</v>
      </c>
      <c r="E20" s="27">
        <v>36000</v>
      </c>
      <c r="F20" s="27">
        <v>7000</v>
      </c>
      <c r="G20" s="27">
        <v>0</v>
      </c>
      <c r="H20" s="27">
        <f>+E20-F20+G20</f>
        <v>29000</v>
      </c>
      <c r="I20" s="27">
        <f t="shared" si="5"/>
        <v>187250</v>
      </c>
      <c r="J20" s="27">
        <v>187250</v>
      </c>
      <c r="K20" s="27">
        <f t="shared" si="6"/>
        <v>0</v>
      </c>
      <c r="L20" s="27">
        <v>80000</v>
      </c>
      <c r="M20" s="27">
        <f t="shared" si="7"/>
        <v>107250</v>
      </c>
      <c r="N20" s="27">
        <f t="shared" si="8"/>
        <v>107250</v>
      </c>
      <c r="O20" s="27">
        <v>80000</v>
      </c>
      <c r="P20" s="27">
        <f>+O20</f>
        <v>80000</v>
      </c>
      <c r="Q20" s="27">
        <f t="shared" si="9"/>
        <v>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2:65" s="4" customFormat="1">
      <c r="B21" s="9"/>
      <c r="C21" s="1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2:65" s="4" customFormat="1" ht="25.5" customHeight="1">
      <c r="B22" s="10">
        <v>1400</v>
      </c>
      <c r="C22" s="13" t="s">
        <v>104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5" s="4" customFormat="1">
      <c r="B23" s="9">
        <v>141</v>
      </c>
      <c r="C23" s="14" t="s">
        <v>17</v>
      </c>
      <c r="D23" s="27">
        <v>8977132.7799999993</v>
      </c>
      <c r="E23" s="27">
        <v>0</v>
      </c>
      <c r="F23" s="27">
        <v>0</v>
      </c>
      <c r="G23" s="27">
        <v>0</v>
      </c>
      <c r="H23" s="27">
        <f t="shared" ref="H23:H26" si="10">+E23-F23+G23</f>
        <v>0</v>
      </c>
      <c r="I23" s="27">
        <f t="shared" ref="I23:I26" si="11">+D23+H23</f>
        <v>8977132.7799999993</v>
      </c>
      <c r="J23" s="27">
        <v>2406651.59</v>
      </c>
      <c r="K23" s="27">
        <f t="shared" ref="K23:K26" si="12">+I23-J23</f>
        <v>6570481.1899999995</v>
      </c>
      <c r="L23" s="27">
        <v>2406651.59</v>
      </c>
      <c r="M23" s="27">
        <f t="shared" ref="M23" si="13">+J23-L23</f>
        <v>0</v>
      </c>
      <c r="N23" s="27">
        <f>+I23-L23</f>
        <v>6570481.1899999995</v>
      </c>
      <c r="O23" s="27">
        <v>1733204.51</v>
      </c>
      <c r="P23" s="27">
        <f>+O23</f>
        <v>1733204.51</v>
      </c>
      <c r="Q23" s="27">
        <f>+L23-P23</f>
        <v>673447.07999999984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2:65" s="4" customFormat="1">
      <c r="B24" s="9">
        <v>142</v>
      </c>
      <c r="C24" s="14" t="s">
        <v>18</v>
      </c>
      <c r="D24" s="27">
        <v>2928615.8099999996</v>
      </c>
      <c r="E24" s="27">
        <v>0</v>
      </c>
      <c r="F24" s="27">
        <v>0</v>
      </c>
      <c r="G24" s="27">
        <v>0</v>
      </c>
      <c r="H24" s="27">
        <f t="shared" si="10"/>
        <v>0</v>
      </c>
      <c r="I24" s="27">
        <f t="shared" si="11"/>
        <v>2928615.8099999996</v>
      </c>
      <c r="J24" s="27">
        <v>657925.84</v>
      </c>
      <c r="K24" s="27">
        <f t="shared" si="12"/>
        <v>2270689.9699999997</v>
      </c>
      <c r="L24" s="27">
        <v>657925.84</v>
      </c>
      <c r="M24" s="27">
        <f t="shared" ref="M24:M26" si="14">+J24-L24</f>
        <v>0</v>
      </c>
      <c r="N24" s="27">
        <f t="shared" ref="N24:N26" si="15">+I24-L24</f>
        <v>2270689.9699999997</v>
      </c>
      <c r="O24" s="27">
        <v>657925.84</v>
      </c>
      <c r="P24" s="27">
        <f>+O24</f>
        <v>657925.84</v>
      </c>
      <c r="Q24" s="27">
        <f t="shared" ref="Q24:Q26" si="16">+L24-P24</f>
        <v>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2:65" s="4" customFormat="1">
      <c r="B25" s="9">
        <v>143</v>
      </c>
      <c r="C25" s="14" t="s">
        <v>19</v>
      </c>
      <c r="D25" s="27">
        <v>3745739.4700000011</v>
      </c>
      <c r="E25" s="27">
        <v>0</v>
      </c>
      <c r="F25" s="27">
        <v>0</v>
      </c>
      <c r="G25" s="27">
        <v>0</v>
      </c>
      <c r="H25" s="27">
        <f t="shared" si="10"/>
        <v>0</v>
      </c>
      <c r="I25" s="27">
        <f t="shared" si="11"/>
        <v>3745739.4700000011</v>
      </c>
      <c r="J25" s="27">
        <v>835748.19</v>
      </c>
      <c r="K25" s="27">
        <f t="shared" si="12"/>
        <v>2909991.2800000012</v>
      </c>
      <c r="L25" s="27">
        <v>835748.19</v>
      </c>
      <c r="M25" s="27">
        <f t="shared" si="14"/>
        <v>0</v>
      </c>
      <c r="N25" s="27">
        <f t="shared" si="15"/>
        <v>2909991.2800000012</v>
      </c>
      <c r="O25" s="27">
        <v>835748.19</v>
      </c>
      <c r="P25" s="27">
        <f>+O25</f>
        <v>835748.19</v>
      </c>
      <c r="Q25" s="27">
        <f t="shared" si="16"/>
        <v>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2:65" s="4" customFormat="1">
      <c r="B26" s="9">
        <v>144</v>
      </c>
      <c r="C26" s="14" t="s">
        <v>20</v>
      </c>
      <c r="D26" s="27">
        <v>590173.36999999988</v>
      </c>
      <c r="E26" s="27">
        <v>0</v>
      </c>
      <c r="F26" s="27">
        <v>0</v>
      </c>
      <c r="G26" s="27">
        <v>0</v>
      </c>
      <c r="H26" s="27">
        <f t="shared" si="10"/>
        <v>0</v>
      </c>
      <c r="I26" s="27">
        <f t="shared" si="11"/>
        <v>590173.36999999988</v>
      </c>
      <c r="J26" s="27">
        <v>0</v>
      </c>
      <c r="K26" s="27">
        <f t="shared" si="12"/>
        <v>590173.36999999988</v>
      </c>
      <c r="L26" s="27">
        <v>0</v>
      </c>
      <c r="M26" s="27">
        <f t="shared" si="14"/>
        <v>0</v>
      </c>
      <c r="N26" s="27">
        <f t="shared" si="15"/>
        <v>590173.36999999988</v>
      </c>
      <c r="O26" s="27">
        <v>0</v>
      </c>
      <c r="P26" s="27">
        <f>+O26</f>
        <v>0</v>
      </c>
      <c r="Q26" s="27">
        <f t="shared" si="16"/>
        <v>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2:65" s="4" customFormat="1">
      <c r="B27" s="9"/>
      <c r="C27" s="1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2:65" s="4" customFormat="1" ht="25.5" customHeight="1">
      <c r="B28" s="10">
        <v>1500</v>
      </c>
      <c r="C28" s="13" t="s">
        <v>105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29" spans="2:65" s="4" customFormat="1">
      <c r="B29" s="9">
        <v>151</v>
      </c>
      <c r="C29" s="14" t="s">
        <v>21</v>
      </c>
      <c r="D29" s="27">
        <v>1996544.41</v>
      </c>
      <c r="E29" s="27">
        <v>14152.46</v>
      </c>
      <c r="F29" s="27">
        <v>14152.46</v>
      </c>
      <c r="G29" s="27">
        <v>0</v>
      </c>
      <c r="H29" s="27">
        <f t="shared" ref="H29:H32" si="17">+E29-F29+G29</f>
        <v>0</v>
      </c>
      <c r="I29" s="27">
        <f t="shared" ref="I29:I32" si="18">+D29+H29</f>
        <v>1996544.41</v>
      </c>
      <c r="J29" s="27">
        <v>1996544.4100000001</v>
      </c>
      <c r="K29" s="27">
        <f t="shared" ref="K29:K32" si="19">+I29-J29</f>
        <v>0</v>
      </c>
      <c r="L29" s="27">
        <v>485771.57999999996</v>
      </c>
      <c r="M29" s="27">
        <f t="shared" ref="M29:M32" si="20">+J29-L29</f>
        <v>1510772.83</v>
      </c>
      <c r="N29" s="27">
        <f t="shared" ref="N29:N32" si="21">+I29-L29</f>
        <v>1510772.83</v>
      </c>
      <c r="O29" s="27">
        <v>485771.57999999996</v>
      </c>
      <c r="P29" s="27">
        <f>+O29</f>
        <v>485771.57999999996</v>
      </c>
      <c r="Q29" s="27">
        <f t="shared" ref="Q29:Q32" si="22">+L29-P29</f>
        <v>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</row>
    <row r="30" spans="2:65" s="4" customFormat="1">
      <c r="B30" s="9">
        <v>152</v>
      </c>
      <c r="C30" s="14" t="s">
        <v>0</v>
      </c>
      <c r="D30" s="27">
        <v>316500</v>
      </c>
      <c r="E30" s="27">
        <v>0</v>
      </c>
      <c r="F30" s="27">
        <v>0</v>
      </c>
      <c r="G30" s="27">
        <v>0</v>
      </c>
      <c r="H30" s="27">
        <f t="shared" si="17"/>
        <v>0</v>
      </c>
      <c r="I30" s="27">
        <f t="shared" si="18"/>
        <v>316500</v>
      </c>
      <c r="J30" s="27">
        <v>316500</v>
      </c>
      <c r="K30" s="27">
        <f t="shared" si="19"/>
        <v>0</v>
      </c>
      <c r="L30" s="27">
        <v>0</v>
      </c>
      <c r="M30" s="27">
        <f t="shared" si="20"/>
        <v>316500</v>
      </c>
      <c r="N30" s="27">
        <f t="shared" si="21"/>
        <v>316500</v>
      </c>
      <c r="O30" s="27">
        <v>0</v>
      </c>
      <c r="P30" s="27">
        <f>+O30</f>
        <v>0</v>
      </c>
      <c r="Q30" s="27">
        <f t="shared" si="22"/>
        <v>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2:65" s="4" customFormat="1">
      <c r="B31" s="9">
        <v>154</v>
      </c>
      <c r="C31" s="14" t="s">
        <v>22</v>
      </c>
      <c r="D31" s="27">
        <v>27611515.389999993</v>
      </c>
      <c r="E31" s="27">
        <v>85636.940000000017</v>
      </c>
      <c r="F31" s="27">
        <v>62486.530000000006</v>
      </c>
      <c r="G31" s="27">
        <v>0</v>
      </c>
      <c r="H31" s="27">
        <f t="shared" si="17"/>
        <v>23150.410000000011</v>
      </c>
      <c r="I31" s="27">
        <f t="shared" si="18"/>
        <v>27634665.799999993</v>
      </c>
      <c r="J31" s="27">
        <v>27429695.800000001</v>
      </c>
      <c r="K31" s="27">
        <f t="shared" si="19"/>
        <v>204969.99999999255</v>
      </c>
      <c r="L31" s="27">
        <v>5999417.3800000008</v>
      </c>
      <c r="M31" s="27">
        <f t="shared" si="20"/>
        <v>21430278.420000002</v>
      </c>
      <c r="N31" s="27">
        <f t="shared" si="21"/>
        <v>21635248.419999994</v>
      </c>
      <c r="O31" s="27">
        <v>5959075.7800000003</v>
      </c>
      <c r="P31" s="27">
        <f>+O31</f>
        <v>5959075.7800000003</v>
      </c>
      <c r="Q31" s="27">
        <f t="shared" si="22"/>
        <v>40341.600000000559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2:65" s="4" customFormat="1">
      <c r="B32" s="9">
        <v>159</v>
      </c>
      <c r="C32" s="14" t="s">
        <v>2</v>
      </c>
      <c r="D32" s="27">
        <v>193838.76</v>
      </c>
      <c r="E32" s="27">
        <v>766.67</v>
      </c>
      <c r="F32" s="27">
        <v>766.67</v>
      </c>
      <c r="G32" s="27">
        <v>0</v>
      </c>
      <c r="H32" s="27">
        <f t="shared" si="17"/>
        <v>0</v>
      </c>
      <c r="I32" s="27">
        <f t="shared" si="18"/>
        <v>193838.76</v>
      </c>
      <c r="J32" s="27">
        <v>766.67</v>
      </c>
      <c r="K32" s="27">
        <f t="shared" si="19"/>
        <v>193072.09</v>
      </c>
      <c r="L32" s="27">
        <v>766.67</v>
      </c>
      <c r="M32" s="27">
        <f t="shared" si="20"/>
        <v>0</v>
      </c>
      <c r="N32" s="27">
        <f t="shared" si="21"/>
        <v>193072.09</v>
      </c>
      <c r="O32" s="27">
        <v>766.67</v>
      </c>
      <c r="P32" s="27">
        <f>+O32</f>
        <v>766.67</v>
      </c>
      <c r="Q32" s="27">
        <f t="shared" si="22"/>
        <v>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  <row r="33" spans="2:65" s="4" customFormat="1" ht="12.75" customHeight="1">
      <c r="B33" s="9"/>
      <c r="C33" s="1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</row>
    <row r="34" spans="2:65" s="2" customFormat="1" ht="25.5" customHeight="1">
      <c r="B34" s="10">
        <v>1700</v>
      </c>
      <c r="C34" s="13" t="s">
        <v>106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65" s="2" customFormat="1">
      <c r="B35" s="9">
        <v>171</v>
      </c>
      <c r="C35" s="14" t="s">
        <v>23</v>
      </c>
      <c r="D35" s="27">
        <v>9014159.0700000022</v>
      </c>
      <c r="E35" s="27">
        <v>167148.56</v>
      </c>
      <c r="F35" s="27">
        <v>176216.93000000002</v>
      </c>
      <c r="G35" s="27">
        <v>0</v>
      </c>
      <c r="H35" s="27">
        <f>+E35-F35+G35</f>
        <v>-9068.3700000000244</v>
      </c>
      <c r="I35" s="27">
        <f t="shared" ref="I35" si="23">+D35+H35</f>
        <v>9005090.700000003</v>
      </c>
      <c r="J35" s="27">
        <v>9005090.6999999993</v>
      </c>
      <c r="K35" s="27">
        <f t="shared" ref="K35" si="24">+I35-J35</f>
        <v>0</v>
      </c>
      <c r="L35" s="27">
        <v>2015115.18</v>
      </c>
      <c r="M35" s="27">
        <f t="shared" ref="M35" si="25">+J35-L35</f>
        <v>6989975.5199999996</v>
      </c>
      <c r="N35" s="27">
        <f>+I35-L35</f>
        <v>6989975.5200000033</v>
      </c>
      <c r="O35" s="27">
        <v>2015115.18</v>
      </c>
      <c r="P35" s="27">
        <f>+O35</f>
        <v>2015115.18</v>
      </c>
      <c r="Q35" s="27">
        <f>+L35-P35</f>
        <v>0</v>
      </c>
    </row>
    <row r="36" spans="2:65" s="32" customFormat="1" ht="25.5" customHeight="1">
      <c r="B36" s="30"/>
      <c r="C36" s="31" t="s">
        <v>124</v>
      </c>
      <c r="D36" s="24">
        <f>SUM(D8:D35)</f>
        <v>111487163.55000001</v>
      </c>
      <c r="E36" s="24">
        <f t="shared" ref="E36:Q36" si="26">SUM(E8:E35)</f>
        <v>1229699.02</v>
      </c>
      <c r="F36" s="24">
        <f t="shared" si="26"/>
        <v>1229699.0199999998</v>
      </c>
      <c r="G36" s="24">
        <f t="shared" si="26"/>
        <v>0</v>
      </c>
      <c r="H36" s="24">
        <f t="shared" si="26"/>
        <v>6.5483618527650833E-11</v>
      </c>
      <c r="I36" s="24">
        <f>SUM(I8:I35)</f>
        <v>111487163.55000001</v>
      </c>
      <c r="J36" s="24">
        <f t="shared" si="26"/>
        <v>98747785.650000006</v>
      </c>
      <c r="K36" s="24">
        <f t="shared" si="26"/>
        <v>12739377.899999993</v>
      </c>
      <c r="L36" s="24">
        <f t="shared" si="26"/>
        <v>25029788.920000002</v>
      </c>
      <c r="M36" s="24">
        <f>SUM(M8:M35)</f>
        <v>73717996.730000004</v>
      </c>
      <c r="N36" s="24">
        <f t="shared" si="26"/>
        <v>86457374.629999995</v>
      </c>
      <c r="O36" s="24">
        <f t="shared" si="26"/>
        <v>24316000.240000002</v>
      </c>
      <c r="P36" s="24">
        <f t="shared" si="26"/>
        <v>24316000.240000002</v>
      </c>
      <c r="Q36" s="24">
        <f t="shared" si="26"/>
        <v>713788.6800000004</v>
      </c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</row>
    <row r="37" spans="2:65" s="4" customFormat="1" ht="25.5" customHeight="1">
      <c r="B37" s="11">
        <v>2000</v>
      </c>
      <c r="C37" s="12" t="s">
        <v>3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2:65" s="4" customFormat="1" ht="25.5" customHeight="1">
      <c r="B38" s="10">
        <v>2100</v>
      </c>
      <c r="C38" s="13" t="s">
        <v>80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2:65" s="4" customFormat="1">
      <c r="B39" s="9">
        <v>211</v>
      </c>
      <c r="C39" s="14" t="s">
        <v>24</v>
      </c>
      <c r="D39" s="27">
        <v>533756.97</v>
      </c>
      <c r="E39" s="27">
        <v>94761.86</v>
      </c>
      <c r="F39" s="27">
        <v>94761.86</v>
      </c>
      <c r="G39" s="27">
        <v>0</v>
      </c>
      <c r="H39" s="27">
        <f>+E39-F39+G39</f>
        <v>0</v>
      </c>
      <c r="I39" s="27">
        <f t="shared" ref="I39:I44" si="27">+D39+H39</f>
        <v>533756.97</v>
      </c>
      <c r="J39" s="27">
        <v>215051.26</v>
      </c>
      <c r="K39" s="27">
        <f t="shared" ref="K39:K44" si="28">+I39-J39</f>
        <v>318705.70999999996</v>
      </c>
      <c r="L39" s="27">
        <v>185371.76</v>
      </c>
      <c r="M39" s="27">
        <f t="shared" ref="M39:M44" si="29">+J39-L39</f>
        <v>29679.5</v>
      </c>
      <c r="N39" s="27">
        <f t="shared" ref="N39:N44" si="30">+I39-L39</f>
        <v>348385.20999999996</v>
      </c>
      <c r="O39" s="27">
        <v>36506.839999999997</v>
      </c>
      <c r="P39" s="27">
        <f t="shared" ref="P39:P44" si="31">+O39</f>
        <v>36506.839999999997</v>
      </c>
      <c r="Q39" s="27">
        <f t="shared" ref="Q39:Q44" si="32">+L39-P39</f>
        <v>148864.92000000001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2:65" s="4" customFormat="1">
      <c r="B40" s="9">
        <v>212</v>
      </c>
      <c r="C40" s="14" t="s">
        <v>25</v>
      </c>
      <c r="D40" s="27">
        <v>6245.73</v>
      </c>
      <c r="E40" s="27">
        <v>0</v>
      </c>
      <c r="F40" s="27">
        <v>0</v>
      </c>
      <c r="G40" s="27">
        <v>0</v>
      </c>
      <c r="H40" s="27">
        <f t="shared" ref="H40:H44" si="33">+E40-F40+G40</f>
        <v>0</v>
      </c>
      <c r="I40" s="27">
        <f t="shared" si="27"/>
        <v>6245.73</v>
      </c>
      <c r="J40" s="27">
        <v>0</v>
      </c>
      <c r="K40" s="27">
        <f t="shared" si="28"/>
        <v>6245.73</v>
      </c>
      <c r="L40" s="27">
        <v>0</v>
      </c>
      <c r="M40" s="27">
        <f t="shared" si="29"/>
        <v>0</v>
      </c>
      <c r="N40" s="27">
        <f t="shared" si="30"/>
        <v>6245.73</v>
      </c>
      <c r="O40" s="27">
        <v>0</v>
      </c>
      <c r="P40" s="27">
        <f>+O40</f>
        <v>0</v>
      </c>
      <c r="Q40" s="27">
        <f t="shared" si="32"/>
        <v>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</row>
    <row r="41" spans="2:65" s="4" customFormat="1" ht="25.5">
      <c r="B41" s="9">
        <v>214</v>
      </c>
      <c r="C41" s="14" t="s">
        <v>26</v>
      </c>
      <c r="D41" s="27">
        <v>49611.860000000008</v>
      </c>
      <c r="E41" s="27">
        <v>4770.1099999999997</v>
      </c>
      <c r="F41" s="27">
        <v>4770.1099999999997</v>
      </c>
      <c r="G41" s="27">
        <v>0</v>
      </c>
      <c r="H41" s="27">
        <f t="shared" si="33"/>
        <v>0</v>
      </c>
      <c r="I41" s="27">
        <f t="shared" si="27"/>
        <v>49611.860000000008</v>
      </c>
      <c r="J41" s="27">
        <v>13953.83</v>
      </c>
      <c r="K41" s="27">
        <f t="shared" si="28"/>
        <v>35658.030000000006</v>
      </c>
      <c r="L41" s="27">
        <v>13293.38</v>
      </c>
      <c r="M41" s="27">
        <f t="shared" si="29"/>
        <v>660.45000000000073</v>
      </c>
      <c r="N41" s="27">
        <f t="shared" si="30"/>
        <v>36318.48000000001</v>
      </c>
      <c r="O41" s="27">
        <v>0</v>
      </c>
      <c r="P41" s="27">
        <f>+O41</f>
        <v>0</v>
      </c>
      <c r="Q41" s="27">
        <f t="shared" si="32"/>
        <v>13293.38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2:65" s="4" customFormat="1">
      <c r="B42" s="9">
        <v>215</v>
      </c>
      <c r="C42" s="14" t="s">
        <v>27</v>
      </c>
      <c r="D42" s="27">
        <v>407360.32999999961</v>
      </c>
      <c r="E42" s="27">
        <v>3603.81</v>
      </c>
      <c r="F42" s="27">
        <v>3603.81</v>
      </c>
      <c r="G42" s="27">
        <v>0</v>
      </c>
      <c r="H42" s="27">
        <f t="shared" si="33"/>
        <v>0</v>
      </c>
      <c r="I42" s="27">
        <f t="shared" si="27"/>
        <v>407360.32999999961</v>
      </c>
      <c r="J42" s="27">
        <v>126454.6</v>
      </c>
      <c r="K42" s="27">
        <f t="shared" si="28"/>
        <v>280905.72999999963</v>
      </c>
      <c r="L42" s="27">
        <v>125335.2</v>
      </c>
      <c r="M42" s="27">
        <f t="shared" si="29"/>
        <v>1119.4000000000087</v>
      </c>
      <c r="N42" s="27">
        <f t="shared" si="30"/>
        <v>282025.1299999996</v>
      </c>
      <c r="O42" s="27">
        <v>3512</v>
      </c>
      <c r="P42" s="27">
        <f t="shared" si="31"/>
        <v>3512</v>
      </c>
      <c r="Q42" s="27">
        <f t="shared" si="32"/>
        <v>121823.2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2:65" s="4" customFormat="1">
      <c r="B43" s="9">
        <v>216</v>
      </c>
      <c r="C43" s="14" t="s">
        <v>28</v>
      </c>
      <c r="D43" s="27">
        <v>313967.94000000024</v>
      </c>
      <c r="E43" s="27">
        <v>397.85</v>
      </c>
      <c r="F43" s="27">
        <v>397.85</v>
      </c>
      <c r="G43" s="27">
        <v>0</v>
      </c>
      <c r="H43" s="27">
        <f t="shared" si="33"/>
        <v>0</v>
      </c>
      <c r="I43" s="27">
        <f t="shared" si="27"/>
        <v>313967.94000000024</v>
      </c>
      <c r="J43" s="27">
        <v>48093.440000000002</v>
      </c>
      <c r="K43" s="27">
        <f t="shared" si="28"/>
        <v>265874.50000000023</v>
      </c>
      <c r="L43" s="27">
        <v>42791.53</v>
      </c>
      <c r="M43" s="27">
        <f t="shared" si="29"/>
        <v>5301.9100000000035</v>
      </c>
      <c r="N43" s="27">
        <f t="shared" si="30"/>
        <v>271176.41000000027</v>
      </c>
      <c r="O43" s="27">
        <v>22723.13</v>
      </c>
      <c r="P43" s="27">
        <f t="shared" si="31"/>
        <v>22723.13</v>
      </c>
      <c r="Q43" s="27">
        <f t="shared" si="32"/>
        <v>20068.399999999998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2:65" s="4" customFormat="1" ht="25.5">
      <c r="B44" s="9">
        <v>218</v>
      </c>
      <c r="C44" s="14" t="s">
        <v>138</v>
      </c>
      <c r="D44" s="27">
        <v>6211.6399999999994</v>
      </c>
      <c r="E44" s="27">
        <v>1460</v>
      </c>
      <c r="F44" s="27">
        <v>1460</v>
      </c>
      <c r="G44" s="27">
        <v>0</v>
      </c>
      <c r="H44" s="27">
        <f t="shared" si="33"/>
        <v>0</v>
      </c>
      <c r="I44" s="27">
        <f t="shared" si="27"/>
        <v>6211.6399999999994</v>
      </c>
      <c r="J44" s="27">
        <v>2628</v>
      </c>
      <c r="K44" s="27">
        <f t="shared" si="28"/>
        <v>3583.6399999999994</v>
      </c>
      <c r="L44" s="27">
        <v>2628</v>
      </c>
      <c r="M44" s="27">
        <f t="shared" si="29"/>
        <v>0</v>
      </c>
      <c r="N44" s="27">
        <f t="shared" si="30"/>
        <v>3583.6399999999994</v>
      </c>
      <c r="O44" s="27">
        <v>2628</v>
      </c>
      <c r="P44" s="27">
        <f t="shared" si="31"/>
        <v>2628</v>
      </c>
      <c r="Q44" s="27">
        <f t="shared" si="32"/>
        <v>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2:65" s="4" customFormat="1" ht="12.75" customHeight="1">
      <c r="B45" s="9"/>
      <c r="C45" s="14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2:65" s="4" customFormat="1" ht="25.5" customHeight="1">
      <c r="B46" s="50">
        <v>2200</v>
      </c>
      <c r="C46" s="16" t="s">
        <v>81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2:65" s="4" customFormat="1">
      <c r="B47" s="9">
        <v>221</v>
      </c>
      <c r="C47" s="14" t="s">
        <v>29</v>
      </c>
      <c r="D47" s="27">
        <v>352602.31</v>
      </c>
      <c r="E47" s="27">
        <v>7114.12</v>
      </c>
      <c r="F47" s="27">
        <v>7114.12</v>
      </c>
      <c r="G47" s="27">
        <v>0</v>
      </c>
      <c r="H47" s="27">
        <f t="shared" ref="H47:H48" si="34">+E47-F47+G47</f>
        <v>0</v>
      </c>
      <c r="I47" s="27">
        <f t="shared" ref="I47:I50" si="35">+D47+H47</f>
        <v>352602.31</v>
      </c>
      <c r="J47" s="27">
        <v>76552.03</v>
      </c>
      <c r="K47" s="27">
        <f t="shared" ref="K47:K48" si="36">+I47-J47</f>
        <v>276050.28000000003</v>
      </c>
      <c r="L47" s="27">
        <v>76552.03</v>
      </c>
      <c r="M47" s="27">
        <f t="shared" ref="M47:M48" si="37">+J47-L47</f>
        <v>0</v>
      </c>
      <c r="N47" s="27">
        <f t="shared" ref="N47:N48" si="38">+I47-L47</f>
        <v>276050.28000000003</v>
      </c>
      <c r="O47" s="27">
        <v>76552.03</v>
      </c>
      <c r="P47" s="27">
        <f>+O47</f>
        <v>76552.03</v>
      </c>
      <c r="Q47" s="27">
        <f t="shared" ref="Q47:Q48" si="39">+L47-P47</f>
        <v>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2:65" s="4" customFormat="1">
      <c r="B48" s="9">
        <v>223</v>
      </c>
      <c r="C48" s="14" t="s">
        <v>30</v>
      </c>
      <c r="D48" s="27">
        <v>8929.65</v>
      </c>
      <c r="E48" s="27">
        <v>2963.89</v>
      </c>
      <c r="F48" s="27">
        <v>2963.89</v>
      </c>
      <c r="G48" s="27">
        <v>0</v>
      </c>
      <c r="H48" s="27">
        <f t="shared" si="34"/>
        <v>0</v>
      </c>
      <c r="I48" s="27">
        <f t="shared" si="35"/>
        <v>8929.65</v>
      </c>
      <c r="J48" s="27">
        <v>2963.89</v>
      </c>
      <c r="K48" s="27">
        <f t="shared" si="36"/>
        <v>5965.76</v>
      </c>
      <c r="L48" s="27">
        <v>2963.89</v>
      </c>
      <c r="M48" s="27">
        <f t="shared" si="37"/>
        <v>0</v>
      </c>
      <c r="N48" s="27">
        <f t="shared" si="38"/>
        <v>5965.76</v>
      </c>
      <c r="O48" s="27">
        <v>2963.89</v>
      </c>
      <c r="P48" s="27">
        <f>+O48</f>
        <v>2963.89</v>
      </c>
      <c r="Q48" s="27">
        <f t="shared" si="39"/>
        <v>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2:65" s="4" customFormat="1" ht="25.5" customHeight="1">
      <c r="B49" s="10">
        <v>2300</v>
      </c>
      <c r="C49" s="13" t="s">
        <v>139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2:65" s="4" customFormat="1">
      <c r="B50" s="9">
        <v>239</v>
      </c>
      <c r="C50" s="14" t="s">
        <v>140</v>
      </c>
      <c r="D50" s="27">
        <v>2923877.45</v>
      </c>
      <c r="E50" s="27">
        <v>0</v>
      </c>
      <c r="F50" s="27">
        <v>0</v>
      </c>
      <c r="G50" s="27">
        <v>0</v>
      </c>
      <c r="H50" s="27">
        <f>+E50-F50+G50</f>
        <v>0</v>
      </c>
      <c r="I50" s="27">
        <f t="shared" si="35"/>
        <v>2923877.45</v>
      </c>
      <c r="J50" s="27">
        <v>617139.44999999995</v>
      </c>
      <c r="K50" s="27">
        <f t="shared" ref="K50" si="40">+I50-J50</f>
        <v>2306738</v>
      </c>
      <c r="L50" s="27">
        <v>617139.44999999995</v>
      </c>
      <c r="M50" s="27">
        <f t="shared" ref="M50" si="41">+J50-L50</f>
        <v>0</v>
      </c>
      <c r="N50" s="27">
        <f t="shared" ref="N50" si="42">+I50-L50</f>
        <v>2306738</v>
      </c>
      <c r="O50" s="27">
        <v>617139.44999999995</v>
      </c>
      <c r="P50" s="27">
        <f>+O50</f>
        <v>617139.44999999995</v>
      </c>
      <c r="Q50" s="27">
        <f>+L50-P50</f>
        <v>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</row>
    <row r="51" spans="2:65" s="4" customFormat="1">
      <c r="B51" s="9"/>
      <c r="C51" s="1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2:65" s="4" customFormat="1" ht="25.5" customHeight="1">
      <c r="B52" s="10">
        <v>2400</v>
      </c>
      <c r="C52" s="13" t="s">
        <v>82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2:65" s="4" customFormat="1">
      <c r="B53" s="9">
        <v>241</v>
      </c>
      <c r="C53" s="14" t="s">
        <v>141</v>
      </c>
      <c r="D53" s="27">
        <v>1581401.75</v>
      </c>
      <c r="E53" s="27">
        <v>75040.53</v>
      </c>
      <c r="F53" s="27">
        <v>75040.53</v>
      </c>
      <c r="G53" s="27">
        <v>0</v>
      </c>
      <c r="H53" s="27">
        <f t="shared" ref="H53:H61" si="43">+E53-F53+G53</f>
        <v>0</v>
      </c>
      <c r="I53" s="27">
        <f t="shared" ref="I53:I61" si="44">+D53+H53</f>
        <v>1581401.75</v>
      </c>
      <c r="J53" s="27">
        <v>569410.36</v>
      </c>
      <c r="K53" s="27">
        <f t="shared" ref="K53:K61" si="45">+I53-J53</f>
        <v>1011991.39</v>
      </c>
      <c r="L53" s="27">
        <v>466228.36</v>
      </c>
      <c r="M53" s="27">
        <f t="shared" ref="M53:M61" si="46">+J53-L53</f>
        <v>103182</v>
      </c>
      <c r="N53" s="27">
        <f t="shared" ref="N53:N61" si="47">+I53-L53</f>
        <v>1115173.3900000001</v>
      </c>
      <c r="O53" s="27">
        <v>0</v>
      </c>
      <c r="P53" s="27">
        <f t="shared" ref="P53:P61" si="48">+O53</f>
        <v>0</v>
      </c>
      <c r="Q53" s="27">
        <f t="shared" ref="Q53:Q61" si="49">+L53-P53</f>
        <v>466228.36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2:65" s="4" customFormat="1">
      <c r="B54" s="9">
        <v>242</v>
      </c>
      <c r="C54" s="14" t="s">
        <v>31</v>
      </c>
      <c r="D54" s="27">
        <v>1659672.97</v>
      </c>
      <c r="E54" s="27">
        <v>870</v>
      </c>
      <c r="F54" s="27">
        <v>870</v>
      </c>
      <c r="G54" s="27">
        <v>0</v>
      </c>
      <c r="H54" s="27">
        <f t="shared" si="43"/>
        <v>0</v>
      </c>
      <c r="I54" s="27">
        <f t="shared" si="44"/>
        <v>1659672.97</v>
      </c>
      <c r="J54" s="27">
        <v>283136.43</v>
      </c>
      <c r="K54" s="27">
        <f t="shared" si="45"/>
        <v>1376536.54</v>
      </c>
      <c r="L54" s="27">
        <v>198218.63</v>
      </c>
      <c r="M54" s="27">
        <f t="shared" si="46"/>
        <v>84917.799999999988</v>
      </c>
      <c r="N54" s="27">
        <f t="shared" si="47"/>
        <v>1461454.3399999999</v>
      </c>
      <c r="O54" s="27">
        <v>77542.67</v>
      </c>
      <c r="P54" s="27">
        <f t="shared" si="48"/>
        <v>77542.67</v>
      </c>
      <c r="Q54" s="27">
        <f t="shared" si="49"/>
        <v>120675.96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2:65" s="4" customFormat="1">
      <c r="B55" s="9">
        <v>243</v>
      </c>
      <c r="C55" s="14" t="s">
        <v>142</v>
      </c>
      <c r="D55" s="27">
        <v>115596.92000000001</v>
      </c>
      <c r="E55" s="27">
        <v>0</v>
      </c>
      <c r="F55" s="27">
        <v>0</v>
      </c>
      <c r="G55" s="27">
        <v>0</v>
      </c>
      <c r="H55" s="27">
        <f t="shared" si="43"/>
        <v>0</v>
      </c>
      <c r="I55" s="27">
        <f t="shared" si="44"/>
        <v>115596.92000000001</v>
      </c>
      <c r="J55" s="27">
        <v>16227.24</v>
      </c>
      <c r="K55" s="27">
        <f t="shared" si="45"/>
        <v>99369.680000000008</v>
      </c>
      <c r="L55" s="27">
        <v>16227.24</v>
      </c>
      <c r="M55" s="27"/>
      <c r="N55" s="27">
        <f t="shared" si="47"/>
        <v>99369.680000000008</v>
      </c>
      <c r="O55" s="27">
        <v>0</v>
      </c>
      <c r="P55" s="27">
        <f t="shared" si="48"/>
        <v>0</v>
      </c>
      <c r="Q55" s="27">
        <f t="shared" si="49"/>
        <v>16227.24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2:65" s="4" customFormat="1">
      <c r="B56" s="9">
        <v>244</v>
      </c>
      <c r="C56" s="14" t="s">
        <v>32</v>
      </c>
      <c r="D56" s="27">
        <v>52585.73</v>
      </c>
      <c r="E56" s="27">
        <v>11351.2</v>
      </c>
      <c r="F56" s="27">
        <v>11351.2</v>
      </c>
      <c r="G56" s="27">
        <v>0</v>
      </c>
      <c r="H56" s="27">
        <f t="shared" si="43"/>
        <v>0</v>
      </c>
      <c r="I56" s="27">
        <f t="shared" si="44"/>
        <v>52585.73</v>
      </c>
      <c r="J56" s="27">
        <v>15538.3</v>
      </c>
      <c r="K56" s="27">
        <f t="shared" si="45"/>
        <v>37047.430000000008</v>
      </c>
      <c r="L56" s="27">
        <v>15538.3</v>
      </c>
      <c r="M56" s="27">
        <f t="shared" si="46"/>
        <v>0</v>
      </c>
      <c r="N56" s="27">
        <f t="shared" si="47"/>
        <v>37047.430000000008</v>
      </c>
      <c r="O56" s="27">
        <v>1713.97</v>
      </c>
      <c r="P56" s="27">
        <f t="shared" si="48"/>
        <v>1713.97</v>
      </c>
      <c r="Q56" s="27">
        <f t="shared" si="49"/>
        <v>13824.33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2:65" s="4" customFormat="1">
      <c r="B57" s="9">
        <v>245</v>
      </c>
      <c r="C57" s="14" t="s">
        <v>186</v>
      </c>
      <c r="D57" s="27">
        <v>8936.98</v>
      </c>
      <c r="E57" s="27">
        <v>0</v>
      </c>
      <c r="F57" s="27">
        <v>0</v>
      </c>
      <c r="G57" s="27">
        <v>0</v>
      </c>
      <c r="H57" s="27">
        <f t="shared" si="43"/>
        <v>0</v>
      </c>
      <c r="I57" s="27">
        <f t="shared" si="44"/>
        <v>8936.98</v>
      </c>
      <c r="J57" s="27">
        <v>1342.61</v>
      </c>
      <c r="K57" s="27">
        <f t="shared" si="45"/>
        <v>7594.37</v>
      </c>
      <c r="L57" s="27">
        <v>1273.5899999999999</v>
      </c>
      <c r="M57" s="27">
        <f t="shared" si="46"/>
        <v>69.019999999999982</v>
      </c>
      <c r="N57" s="27">
        <f t="shared" si="47"/>
        <v>7663.3899999999994</v>
      </c>
      <c r="O57" s="27">
        <v>1273.5899999999999</v>
      </c>
      <c r="P57" s="27">
        <f>+O57</f>
        <v>1273.5899999999999</v>
      </c>
      <c r="Q57" s="27">
        <f t="shared" si="49"/>
        <v>0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2:65" s="4" customFormat="1">
      <c r="B58" s="9">
        <v>246</v>
      </c>
      <c r="C58" s="14" t="s">
        <v>33</v>
      </c>
      <c r="D58" s="27">
        <v>1523472.4400000004</v>
      </c>
      <c r="E58" s="27">
        <v>58199.61</v>
      </c>
      <c r="F58" s="27">
        <v>58199.61</v>
      </c>
      <c r="G58" s="27">
        <v>0</v>
      </c>
      <c r="H58" s="27">
        <f t="shared" si="43"/>
        <v>0</v>
      </c>
      <c r="I58" s="27">
        <f t="shared" si="44"/>
        <v>1523472.4400000004</v>
      </c>
      <c r="J58" s="27">
        <v>180448.86</v>
      </c>
      <c r="K58" s="27">
        <f t="shared" si="45"/>
        <v>1343023.5800000005</v>
      </c>
      <c r="L58" s="27">
        <v>161030.60999999999</v>
      </c>
      <c r="M58" s="27">
        <f t="shared" si="46"/>
        <v>19418.25</v>
      </c>
      <c r="N58" s="27">
        <f t="shared" si="47"/>
        <v>1362441.8300000005</v>
      </c>
      <c r="O58" s="27">
        <v>2262.86</v>
      </c>
      <c r="P58" s="27">
        <f t="shared" si="48"/>
        <v>2262.86</v>
      </c>
      <c r="Q58" s="27">
        <f t="shared" si="49"/>
        <v>158767.75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2:65" s="4" customFormat="1">
      <c r="B59" s="9">
        <v>247</v>
      </c>
      <c r="C59" s="14" t="s">
        <v>143</v>
      </c>
      <c r="D59" s="27">
        <v>4591453.1099999994</v>
      </c>
      <c r="E59" s="27">
        <v>355344.28</v>
      </c>
      <c r="F59" s="27">
        <v>370111.09</v>
      </c>
      <c r="G59" s="27">
        <v>0</v>
      </c>
      <c r="H59" s="27">
        <f t="shared" si="43"/>
        <v>-14766.809999999998</v>
      </c>
      <c r="I59" s="27">
        <f t="shared" si="44"/>
        <v>4576686.3</v>
      </c>
      <c r="J59" s="27">
        <v>1349285.9</v>
      </c>
      <c r="K59" s="27">
        <f t="shared" si="45"/>
        <v>3227400.4</v>
      </c>
      <c r="L59" s="27">
        <v>510075.33</v>
      </c>
      <c r="M59" s="27">
        <f t="shared" si="46"/>
        <v>839210.56999999983</v>
      </c>
      <c r="N59" s="27">
        <f t="shared" si="47"/>
        <v>4066610.9699999997</v>
      </c>
      <c r="O59" s="27">
        <v>3953.37</v>
      </c>
      <c r="P59" s="27">
        <f t="shared" si="48"/>
        <v>3953.37</v>
      </c>
      <c r="Q59" s="27">
        <f t="shared" si="49"/>
        <v>506121.96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2:65" s="4" customFormat="1">
      <c r="B60" s="9">
        <v>248</v>
      </c>
      <c r="C60" s="14" t="s">
        <v>176</v>
      </c>
      <c r="D60" s="27">
        <v>543.68999999999994</v>
      </c>
      <c r="E60" s="27">
        <v>1893.06</v>
      </c>
      <c r="F60" s="27">
        <v>0</v>
      </c>
      <c r="G60" s="27">
        <v>0</v>
      </c>
      <c r="H60" s="27">
        <f t="shared" si="43"/>
        <v>1893.06</v>
      </c>
      <c r="I60" s="27">
        <f t="shared" si="44"/>
        <v>2436.75</v>
      </c>
      <c r="J60" s="27">
        <v>1893.06</v>
      </c>
      <c r="K60" s="27">
        <f t="shared" si="45"/>
        <v>543.69000000000005</v>
      </c>
      <c r="L60" s="27">
        <v>1893.06</v>
      </c>
      <c r="M60" s="27">
        <f t="shared" si="46"/>
        <v>0</v>
      </c>
      <c r="N60" s="27">
        <f t="shared" si="47"/>
        <v>543.69000000000005</v>
      </c>
      <c r="O60" s="27">
        <v>1893.06</v>
      </c>
      <c r="P60" s="27">
        <f t="shared" si="48"/>
        <v>1893.06</v>
      </c>
      <c r="Q60" s="27">
        <f t="shared" si="49"/>
        <v>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2:65" s="4" customFormat="1" ht="25.5">
      <c r="B61" s="9">
        <v>249</v>
      </c>
      <c r="C61" s="14" t="s">
        <v>34</v>
      </c>
      <c r="D61" s="27">
        <v>9182915.7599999961</v>
      </c>
      <c r="E61" s="27">
        <v>660722.99</v>
      </c>
      <c r="F61" s="27">
        <v>660722.99</v>
      </c>
      <c r="G61" s="27">
        <v>0</v>
      </c>
      <c r="H61" s="27">
        <f t="shared" si="43"/>
        <v>0</v>
      </c>
      <c r="I61" s="27">
        <f t="shared" si="44"/>
        <v>9182915.7599999961</v>
      </c>
      <c r="J61" s="27">
        <v>2231128.31</v>
      </c>
      <c r="K61" s="27">
        <f t="shared" si="45"/>
        <v>6951787.4499999955</v>
      </c>
      <c r="L61" s="27">
        <v>1930829.85</v>
      </c>
      <c r="M61" s="27">
        <f t="shared" si="46"/>
        <v>300298.45999999996</v>
      </c>
      <c r="N61" s="27">
        <f t="shared" si="47"/>
        <v>7252085.9099999964</v>
      </c>
      <c r="O61" s="27">
        <v>579365.34</v>
      </c>
      <c r="P61" s="27">
        <f t="shared" si="48"/>
        <v>579365.34</v>
      </c>
      <c r="Q61" s="27">
        <f t="shared" si="49"/>
        <v>1351464.5100000002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2:65" s="4" customFormat="1" ht="12.75" customHeight="1">
      <c r="B62" s="9"/>
      <c r="C62" s="14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2:65" s="4" customFormat="1" ht="25.5" customHeight="1">
      <c r="B63" s="10">
        <v>2500</v>
      </c>
      <c r="C63" s="13" t="s">
        <v>83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2:65" s="4" customFormat="1">
      <c r="B64" s="9">
        <v>251</v>
      </c>
      <c r="C64" s="14" t="s">
        <v>35</v>
      </c>
      <c r="D64" s="27">
        <v>183193.98</v>
      </c>
      <c r="E64" s="27">
        <v>45766.01</v>
      </c>
      <c r="F64" s="27">
        <v>36733.160000000003</v>
      </c>
      <c r="G64" s="27">
        <v>0</v>
      </c>
      <c r="H64" s="27">
        <f t="shared" ref="H64:H70" si="50">+E64-F64+G64</f>
        <v>9032.8499999999985</v>
      </c>
      <c r="I64" s="27">
        <f t="shared" ref="I64:I70" si="51">+D64+H64</f>
        <v>192226.83000000002</v>
      </c>
      <c r="J64" s="27">
        <v>139278.65</v>
      </c>
      <c r="K64" s="27">
        <f t="shared" ref="K64:K70" si="52">+I64-J64</f>
        <v>52948.180000000022</v>
      </c>
      <c r="L64" s="27">
        <v>36767.01</v>
      </c>
      <c r="M64" s="27">
        <f t="shared" ref="M64:M70" si="53">+J64-L64</f>
        <v>102511.63999999998</v>
      </c>
      <c r="N64" s="27">
        <f t="shared" ref="N64:N70" si="54">+I64-L64</f>
        <v>155459.82</v>
      </c>
      <c r="O64" s="27">
        <v>4077.18</v>
      </c>
      <c r="P64" s="27">
        <f t="shared" ref="P64:P70" si="55">+O64</f>
        <v>4077.18</v>
      </c>
      <c r="Q64" s="27">
        <f t="shared" ref="Q64:Q70" si="56">+L64-P64</f>
        <v>32689.83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2:65" s="4" customFormat="1">
      <c r="B65" s="9">
        <v>252</v>
      </c>
      <c r="C65" s="14" t="s">
        <v>184</v>
      </c>
      <c r="D65" s="27">
        <v>8009.87</v>
      </c>
      <c r="E65" s="27">
        <v>0</v>
      </c>
      <c r="F65" s="27">
        <v>0</v>
      </c>
      <c r="G65" s="27">
        <v>0</v>
      </c>
      <c r="H65" s="27">
        <f t="shared" si="50"/>
        <v>0</v>
      </c>
      <c r="I65" s="27">
        <f t="shared" si="51"/>
        <v>8009.87</v>
      </c>
      <c r="J65" s="27">
        <v>0</v>
      </c>
      <c r="K65" s="27">
        <f t="shared" si="52"/>
        <v>8009.87</v>
      </c>
      <c r="L65" s="27">
        <v>0</v>
      </c>
      <c r="M65" s="27">
        <f t="shared" si="53"/>
        <v>0</v>
      </c>
      <c r="N65" s="27">
        <f t="shared" si="54"/>
        <v>8009.87</v>
      </c>
      <c r="O65" s="27">
        <v>0</v>
      </c>
      <c r="P65" s="27">
        <f t="shared" si="55"/>
        <v>0</v>
      </c>
      <c r="Q65" s="27">
        <f t="shared" si="56"/>
        <v>0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2:65" s="4" customFormat="1">
      <c r="B66" s="9">
        <v>253</v>
      </c>
      <c r="C66" s="14" t="s">
        <v>36</v>
      </c>
      <c r="D66" s="27">
        <v>1806.5100000000002</v>
      </c>
      <c r="E66" s="27">
        <v>4234.8</v>
      </c>
      <c r="F66" s="27">
        <v>393.9</v>
      </c>
      <c r="G66" s="27">
        <v>0</v>
      </c>
      <c r="H66" s="27">
        <f t="shared" si="50"/>
        <v>3840.9</v>
      </c>
      <c r="I66" s="27">
        <f t="shared" si="51"/>
        <v>5647.41</v>
      </c>
      <c r="J66" s="27">
        <v>4234.8</v>
      </c>
      <c r="K66" s="27">
        <f t="shared" si="52"/>
        <v>1412.6099999999997</v>
      </c>
      <c r="L66" s="27">
        <v>4234.8</v>
      </c>
      <c r="M66" s="27">
        <f t="shared" si="53"/>
        <v>0</v>
      </c>
      <c r="N66" s="27">
        <f t="shared" si="54"/>
        <v>1412.6099999999997</v>
      </c>
      <c r="O66" s="27">
        <v>4234.8</v>
      </c>
      <c r="P66" s="27">
        <f t="shared" si="55"/>
        <v>4234.8</v>
      </c>
      <c r="Q66" s="27">
        <f t="shared" si="56"/>
        <v>0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2:65" s="4" customFormat="1">
      <c r="B67" s="9">
        <v>254</v>
      </c>
      <c r="C67" s="14" t="s">
        <v>181</v>
      </c>
      <c r="D67" s="27">
        <v>615.53</v>
      </c>
      <c r="E67" s="27">
        <v>0</v>
      </c>
      <c r="F67" s="27">
        <v>0</v>
      </c>
      <c r="G67" s="27">
        <v>0</v>
      </c>
      <c r="H67" s="27">
        <f t="shared" si="50"/>
        <v>0</v>
      </c>
      <c r="I67" s="27">
        <f t="shared" si="51"/>
        <v>615.53</v>
      </c>
      <c r="J67" s="27">
        <v>0</v>
      </c>
      <c r="K67" s="27">
        <f t="shared" si="52"/>
        <v>615.53</v>
      </c>
      <c r="L67" s="27">
        <v>0</v>
      </c>
      <c r="M67" s="27">
        <f t="shared" si="53"/>
        <v>0</v>
      </c>
      <c r="N67" s="27">
        <f t="shared" si="54"/>
        <v>615.53</v>
      </c>
      <c r="O67" s="27">
        <v>0</v>
      </c>
      <c r="P67" s="27">
        <f t="shared" si="55"/>
        <v>0</v>
      </c>
      <c r="Q67" s="27">
        <f t="shared" si="56"/>
        <v>0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2:65" s="4" customFormat="1">
      <c r="B68" s="9">
        <v>255</v>
      </c>
      <c r="C68" s="14" t="s">
        <v>37</v>
      </c>
      <c r="D68" s="27">
        <v>52017.85</v>
      </c>
      <c r="E68" s="27">
        <v>0</v>
      </c>
      <c r="F68" s="27">
        <v>0</v>
      </c>
      <c r="G68" s="27">
        <v>0</v>
      </c>
      <c r="H68" s="27">
        <f t="shared" si="50"/>
        <v>0</v>
      </c>
      <c r="I68" s="27">
        <f t="shared" si="51"/>
        <v>52017.85</v>
      </c>
      <c r="J68" s="27">
        <v>25691.88</v>
      </c>
      <c r="K68" s="27">
        <f t="shared" si="52"/>
        <v>26325.969999999998</v>
      </c>
      <c r="L68" s="27">
        <v>19205.830000000002</v>
      </c>
      <c r="M68" s="27">
        <f t="shared" si="53"/>
        <v>6486.0499999999993</v>
      </c>
      <c r="N68" s="27">
        <f t="shared" si="54"/>
        <v>32812.019999999997</v>
      </c>
      <c r="O68" s="27">
        <v>9996.59</v>
      </c>
      <c r="P68" s="27">
        <f t="shared" si="55"/>
        <v>9996.59</v>
      </c>
      <c r="Q68" s="27">
        <f t="shared" si="56"/>
        <v>9209.2400000000016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  <row r="69" spans="2:65" s="4" customFormat="1">
      <c r="B69" s="9">
        <v>256</v>
      </c>
      <c r="C69" s="14" t="s">
        <v>144</v>
      </c>
      <c r="D69" s="27">
        <v>6531.25</v>
      </c>
      <c r="E69" s="27">
        <v>0</v>
      </c>
      <c r="F69" s="27">
        <v>0</v>
      </c>
      <c r="G69" s="27">
        <v>0</v>
      </c>
      <c r="H69" s="27">
        <f t="shared" si="50"/>
        <v>0</v>
      </c>
      <c r="I69" s="27">
        <f t="shared" si="51"/>
        <v>6531.25</v>
      </c>
      <c r="J69" s="27">
        <v>0</v>
      </c>
      <c r="K69" s="27">
        <f t="shared" si="52"/>
        <v>6531.25</v>
      </c>
      <c r="L69" s="27">
        <v>0</v>
      </c>
      <c r="M69" s="27">
        <f t="shared" si="53"/>
        <v>0</v>
      </c>
      <c r="N69" s="27">
        <f t="shared" si="54"/>
        <v>6531.25</v>
      </c>
      <c r="O69" s="27">
        <v>0</v>
      </c>
      <c r="P69" s="27">
        <f t="shared" si="55"/>
        <v>0</v>
      </c>
      <c r="Q69" s="27">
        <f t="shared" si="56"/>
        <v>0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2:65" s="4" customFormat="1">
      <c r="B70" s="9">
        <v>259</v>
      </c>
      <c r="C70" s="14" t="s">
        <v>145</v>
      </c>
      <c r="D70" s="27">
        <v>7267616.0700000003</v>
      </c>
      <c r="E70" s="27">
        <v>0</v>
      </c>
      <c r="F70" s="27">
        <v>0</v>
      </c>
      <c r="G70" s="27">
        <v>0</v>
      </c>
      <c r="H70" s="27">
        <f t="shared" si="50"/>
        <v>0</v>
      </c>
      <c r="I70" s="27">
        <f t="shared" si="51"/>
        <v>7267616.0700000003</v>
      </c>
      <c r="J70" s="27">
        <v>1613132.24</v>
      </c>
      <c r="K70" s="27">
        <f t="shared" si="52"/>
        <v>5654483.8300000001</v>
      </c>
      <c r="L70" s="27">
        <v>1387829.53</v>
      </c>
      <c r="M70" s="27">
        <f t="shared" si="53"/>
        <v>225302.70999999996</v>
      </c>
      <c r="N70" s="27">
        <f t="shared" si="54"/>
        <v>5879786.54</v>
      </c>
      <c r="O70" s="27">
        <v>293687.64</v>
      </c>
      <c r="P70" s="27">
        <f t="shared" si="55"/>
        <v>293687.64</v>
      </c>
      <c r="Q70" s="27">
        <f t="shared" si="56"/>
        <v>1094141.8900000001</v>
      </c>
      <c r="R70" s="2"/>
      <c r="S70" s="2"/>
      <c r="T70" s="2"/>
      <c r="U70" s="2"/>
      <c r="V70" s="2"/>
      <c r="W70" s="2"/>
      <c r="X70" s="49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2:65" s="4" customFormat="1" ht="17.25" customHeight="1">
      <c r="B71" s="9"/>
      <c r="C71" s="14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2:65" s="4" customFormat="1" ht="25.5" customHeight="1">
      <c r="B72" s="10">
        <v>2600</v>
      </c>
      <c r="C72" s="13" t="s">
        <v>84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2:65" s="4" customFormat="1">
      <c r="B73" s="9">
        <v>261</v>
      </c>
      <c r="C73" s="14" t="s">
        <v>4</v>
      </c>
      <c r="D73" s="27">
        <v>7473675.0700000003</v>
      </c>
      <c r="E73" s="27">
        <v>20499.75</v>
      </c>
      <c r="F73" s="27">
        <v>20499.75</v>
      </c>
      <c r="G73" s="27">
        <v>0</v>
      </c>
      <c r="H73" s="27">
        <f>+E73-F73+G73</f>
        <v>0</v>
      </c>
      <c r="I73" s="27">
        <f t="shared" ref="I73" si="57">+D73+H73</f>
        <v>7473675.0700000003</v>
      </c>
      <c r="J73" s="27">
        <v>1386212.7500000002</v>
      </c>
      <c r="K73" s="27">
        <f t="shared" ref="K73:K79" si="58">+I73-J73</f>
        <v>6087462.3200000003</v>
      </c>
      <c r="L73" s="27">
        <v>1368418.35</v>
      </c>
      <c r="M73" s="27">
        <f t="shared" ref="M73" si="59">+J73-L73</f>
        <v>17794.40000000014</v>
      </c>
      <c r="N73" s="27">
        <f t="shared" ref="N73" si="60">+I73-L73</f>
        <v>6105256.7200000007</v>
      </c>
      <c r="O73" s="27">
        <v>1339175.95</v>
      </c>
      <c r="P73" s="27">
        <f>+O73</f>
        <v>1339175.95</v>
      </c>
      <c r="Q73" s="27">
        <f t="shared" ref="Q73" si="61">+L73-P73</f>
        <v>29242.40000000014</v>
      </c>
      <c r="R73" s="2"/>
      <c r="S73" s="47"/>
      <c r="T73" s="2"/>
      <c r="U73" s="2"/>
      <c r="V73" s="2"/>
      <c r="W73" s="2"/>
      <c r="X73" s="48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2:65" s="4" customFormat="1">
      <c r="B74" s="9"/>
      <c r="C74" s="14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2:65" s="4" customFormat="1" ht="25.5" customHeight="1">
      <c r="B75" s="10">
        <v>2700</v>
      </c>
      <c r="C75" s="13" t="s">
        <v>85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2:65" s="4" customFormat="1">
      <c r="B76" s="9">
        <v>271</v>
      </c>
      <c r="C76" s="14" t="s">
        <v>38</v>
      </c>
      <c r="D76" s="27">
        <v>2400556.7299999995</v>
      </c>
      <c r="E76" s="27">
        <v>0</v>
      </c>
      <c r="F76" s="27">
        <v>0</v>
      </c>
      <c r="G76" s="27">
        <v>0</v>
      </c>
      <c r="H76" s="27">
        <f t="shared" ref="H76:H80" si="62">+E76-F76+G76</f>
        <v>0</v>
      </c>
      <c r="I76" s="27">
        <f t="shared" ref="I76:I79" si="63">+D76+H76</f>
        <v>2400556.7299999995</v>
      </c>
      <c r="J76" s="27">
        <v>852891.11</v>
      </c>
      <c r="K76" s="27">
        <f t="shared" si="58"/>
        <v>1547665.6199999996</v>
      </c>
      <c r="L76" s="27">
        <v>72732</v>
      </c>
      <c r="M76" s="27">
        <f t="shared" ref="M76:M80" si="64">+J76-L76</f>
        <v>780159.11</v>
      </c>
      <c r="N76" s="27">
        <f t="shared" ref="N76:N80" si="65">+I76-L76</f>
        <v>2327824.7299999995</v>
      </c>
      <c r="O76" s="27">
        <v>65145.599999999999</v>
      </c>
      <c r="P76" s="27">
        <f>+O76</f>
        <v>65145.599999999999</v>
      </c>
      <c r="Q76" s="27">
        <f t="shared" ref="Q76:Q80" si="66">+L76-P76</f>
        <v>7586.4000000000015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</row>
    <row r="77" spans="2:65" s="4" customFormat="1">
      <c r="B77" s="9">
        <v>272</v>
      </c>
      <c r="C77" s="14" t="s">
        <v>39</v>
      </c>
      <c r="D77" s="27">
        <v>597520.51</v>
      </c>
      <c r="E77" s="27">
        <v>1409.48</v>
      </c>
      <c r="F77" s="27">
        <v>1409.48</v>
      </c>
      <c r="G77" s="27">
        <v>0</v>
      </c>
      <c r="H77" s="27">
        <f t="shared" si="62"/>
        <v>0</v>
      </c>
      <c r="I77" s="27">
        <f t="shared" si="63"/>
        <v>597520.51</v>
      </c>
      <c r="J77" s="27">
        <v>283636.78000000003</v>
      </c>
      <c r="K77" s="27">
        <f t="shared" si="58"/>
        <v>313883.73</v>
      </c>
      <c r="L77" s="27">
        <v>266136.56</v>
      </c>
      <c r="M77" s="27">
        <f t="shared" si="64"/>
        <v>17500.22000000003</v>
      </c>
      <c r="N77" s="27">
        <f t="shared" si="65"/>
        <v>331383.95</v>
      </c>
      <c r="O77" s="27">
        <v>211617.71</v>
      </c>
      <c r="P77" s="27">
        <f>+O77</f>
        <v>211617.71</v>
      </c>
      <c r="Q77" s="27">
        <f t="shared" si="66"/>
        <v>54518.850000000006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</row>
    <row r="78" spans="2:65" s="4" customFormat="1">
      <c r="B78" s="9">
        <v>273</v>
      </c>
      <c r="C78" s="14" t="s">
        <v>40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f t="shared" si="63"/>
        <v>0</v>
      </c>
      <c r="J78" s="27">
        <v>0</v>
      </c>
      <c r="K78" s="27">
        <f t="shared" si="58"/>
        <v>0</v>
      </c>
      <c r="L78" s="27">
        <v>0</v>
      </c>
      <c r="M78" s="27">
        <f t="shared" si="64"/>
        <v>0</v>
      </c>
      <c r="N78" s="27">
        <f t="shared" si="65"/>
        <v>0</v>
      </c>
      <c r="O78" s="27">
        <v>0</v>
      </c>
      <c r="P78" s="27">
        <f>+O78</f>
        <v>0</v>
      </c>
      <c r="Q78" s="27">
        <f t="shared" si="66"/>
        <v>0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2:65" s="4" customFormat="1">
      <c r="B79" s="9">
        <v>274</v>
      </c>
      <c r="C79" s="14" t="s">
        <v>199</v>
      </c>
      <c r="D79" s="27">
        <v>564.54</v>
      </c>
      <c r="E79" s="27">
        <v>0</v>
      </c>
      <c r="F79" s="27">
        <v>0</v>
      </c>
      <c r="G79" s="27">
        <v>0</v>
      </c>
      <c r="H79" s="27">
        <v>0</v>
      </c>
      <c r="I79" s="27">
        <f t="shared" si="63"/>
        <v>564.54</v>
      </c>
      <c r="J79" s="27">
        <v>0</v>
      </c>
      <c r="K79" s="27">
        <f t="shared" si="58"/>
        <v>564.54</v>
      </c>
      <c r="L79" s="27">
        <v>0</v>
      </c>
      <c r="M79" s="27">
        <f t="shared" si="64"/>
        <v>0</v>
      </c>
      <c r="N79" s="27">
        <f t="shared" si="65"/>
        <v>564.54</v>
      </c>
      <c r="O79" s="27">
        <v>0</v>
      </c>
      <c r="P79" s="27">
        <f>+O79</f>
        <v>0</v>
      </c>
      <c r="Q79" s="27">
        <f t="shared" si="66"/>
        <v>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2:65" s="4" customFormat="1" ht="25.5">
      <c r="B80" s="9">
        <v>275</v>
      </c>
      <c r="C80" s="14" t="s">
        <v>146</v>
      </c>
      <c r="D80" s="27">
        <v>0</v>
      </c>
      <c r="E80" s="27">
        <v>0</v>
      </c>
      <c r="F80" s="27">
        <v>0</v>
      </c>
      <c r="G80" s="27">
        <v>0</v>
      </c>
      <c r="H80" s="27">
        <f t="shared" si="62"/>
        <v>0</v>
      </c>
      <c r="I80" s="27">
        <f t="shared" ref="I80" si="67">+D80+H80</f>
        <v>0</v>
      </c>
      <c r="J80" s="27">
        <v>0</v>
      </c>
      <c r="K80" s="27">
        <f t="shared" ref="K80" si="68">+I80-J80</f>
        <v>0</v>
      </c>
      <c r="L80" s="27">
        <v>0</v>
      </c>
      <c r="M80" s="27">
        <f t="shared" si="64"/>
        <v>0</v>
      </c>
      <c r="N80" s="27">
        <f t="shared" si="65"/>
        <v>0</v>
      </c>
      <c r="O80" s="27">
        <v>0</v>
      </c>
      <c r="P80" s="27">
        <f>+O80</f>
        <v>0</v>
      </c>
      <c r="Q80" s="27">
        <f t="shared" si="66"/>
        <v>0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2:65" s="4" customFormat="1" ht="12.75" customHeight="1">
      <c r="B81" s="9"/>
      <c r="C81" s="14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</row>
    <row r="82" spans="2:65" s="4" customFormat="1" ht="25.5" customHeight="1">
      <c r="B82" s="10">
        <v>2900</v>
      </c>
      <c r="C82" s="13" t="s">
        <v>86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</row>
    <row r="83" spans="2:65" s="4" customFormat="1">
      <c r="B83" s="9">
        <v>291</v>
      </c>
      <c r="C83" s="14" t="s">
        <v>41</v>
      </c>
      <c r="D83" s="27">
        <v>653848.4800000001</v>
      </c>
      <c r="E83" s="27">
        <v>27048.02</v>
      </c>
      <c r="F83" s="27">
        <v>119348.24</v>
      </c>
      <c r="G83" s="27">
        <v>0</v>
      </c>
      <c r="H83" s="27">
        <f t="shared" ref="H83:H90" si="69">+E83-F83+G83</f>
        <v>-92300.22</v>
      </c>
      <c r="I83" s="27">
        <f t="shared" ref="I83:I87" si="70">+D83+H83</f>
        <v>561548.26000000013</v>
      </c>
      <c r="J83" s="27">
        <v>166603.85</v>
      </c>
      <c r="K83" s="27">
        <f t="shared" ref="K83:K90" si="71">+I83-J83</f>
        <v>394944.41000000015</v>
      </c>
      <c r="L83" s="27">
        <v>58320.52</v>
      </c>
      <c r="M83" s="27">
        <f t="shared" ref="M83:M90" si="72">+J83-L83</f>
        <v>108283.33000000002</v>
      </c>
      <c r="N83" s="27">
        <f t="shared" ref="N83:N90" si="73">+I83-L83</f>
        <v>503227.74000000011</v>
      </c>
      <c r="O83" s="27">
        <v>26846.73</v>
      </c>
      <c r="P83" s="27">
        <f t="shared" ref="P83:P90" si="74">+O83</f>
        <v>26846.73</v>
      </c>
      <c r="Q83" s="27">
        <f t="shared" ref="Q83:Q90" si="75">+L83-P83</f>
        <v>31473.789999999997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</row>
    <row r="84" spans="2:65" s="4" customFormat="1">
      <c r="B84" s="9">
        <v>292</v>
      </c>
      <c r="C84" s="14" t="s">
        <v>147</v>
      </c>
      <c r="D84" s="27">
        <v>32591.410000000003</v>
      </c>
      <c r="E84" s="27">
        <v>392.07</v>
      </c>
      <c r="F84" s="27">
        <v>392.07</v>
      </c>
      <c r="G84" s="27">
        <v>0</v>
      </c>
      <c r="H84" s="27">
        <f t="shared" si="69"/>
        <v>0</v>
      </c>
      <c r="I84" s="27">
        <f t="shared" si="70"/>
        <v>32591.410000000003</v>
      </c>
      <c r="J84" s="27">
        <v>835.16</v>
      </c>
      <c r="K84" s="27">
        <f t="shared" si="71"/>
        <v>31756.250000000004</v>
      </c>
      <c r="L84" s="27">
        <v>835.16</v>
      </c>
      <c r="M84" s="27">
        <f t="shared" si="72"/>
        <v>0</v>
      </c>
      <c r="N84" s="27">
        <f t="shared" si="73"/>
        <v>31756.250000000004</v>
      </c>
      <c r="O84" s="27">
        <v>835.16</v>
      </c>
      <c r="P84" s="27">
        <f t="shared" si="74"/>
        <v>835.16</v>
      </c>
      <c r="Q84" s="27">
        <f t="shared" si="75"/>
        <v>0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</row>
    <row r="85" spans="2:65" s="4" customFormat="1" ht="25.5">
      <c r="B85" s="9">
        <v>293</v>
      </c>
      <c r="C85" s="14" t="s">
        <v>190</v>
      </c>
      <c r="D85" s="27">
        <v>1667.3400000000001</v>
      </c>
      <c r="E85" s="27">
        <v>0</v>
      </c>
      <c r="F85" s="27">
        <v>0</v>
      </c>
      <c r="G85" s="27">
        <v>0</v>
      </c>
      <c r="H85" s="27">
        <f t="shared" si="69"/>
        <v>0</v>
      </c>
      <c r="I85" s="27">
        <f t="shared" si="70"/>
        <v>1667.3400000000001</v>
      </c>
      <c r="J85" s="27">
        <v>0</v>
      </c>
      <c r="K85" s="27">
        <f t="shared" si="71"/>
        <v>1667.3400000000001</v>
      </c>
      <c r="L85" s="27">
        <v>0</v>
      </c>
      <c r="M85" s="27">
        <f t="shared" si="72"/>
        <v>0</v>
      </c>
      <c r="N85" s="27">
        <f t="shared" si="73"/>
        <v>1667.3400000000001</v>
      </c>
      <c r="O85" s="27">
        <v>0</v>
      </c>
      <c r="P85" s="27">
        <f>+O85</f>
        <v>0</v>
      </c>
      <c r="Q85" s="27">
        <f t="shared" si="75"/>
        <v>0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</row>
    <row r="86" spans="2:65" s="4" customFormat="1" ht="25.5">
      <c r="B86" s="9">
        <v>294</v>
      </c>
      <c r="C86" s="14" t="s">
        <v>178</v>
      </c>
      <c r="D86" s="27">
        <v>176297.81000000006</v>
      </c>
      <c r="E86" s="27">
        <v>19536.8</v>
      </c>
      <c r="F86" s="27">
        <v>19536.8</v>
      </c>
      <c r="G86" s="27">
        <v>0</v>
      </c>
      <c r="H86" s="27">
        <f t="shared" si="69"/>
        <v>0</v>
      </c>
      <c r="I86" s="27">
        <f t="shared" si="70"/>
        <v>176297.81000000006</v>
      </c>
      <c r="J86" s="27">
        <v>52484.800000000003</v>
      </c>
      <c r="K86" s="27">
        <f t="shared" si="71"/>
        <v>123813.01000000005</v>
      </c>
      <c r="L86" s="27">
        <v>39994.620000000003</v>
      </c>
      <c r="M86" s="27">
        <f t="shared" si="72"/>
        <v>12490.18</v>
      </c>
      <c r="N86" s="27">
        <f t="shared" si="73"/>
        <v>136303.19000000006</v>
      </c>
      <c r="O86" s="27">
        <v>2499.98</v>
      </c>
      <c r="P86" s="27">
        <f t="shared" si="74"/>
        <v>2499.98</v>
      </c>
      <c r="Q86" s="27">
        <f t="shared" si="75"/>
        <v>37494.639999999999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</row>
    <row r="87" spans="2:65" s="4" customFormat="1" ht="25.5">
      <c r="B87" s="15">
        <v>295</v>
      </c>
      <c r="C87" s="17" t="s">
        <v>198</v>
      </c>
      <c r="D87" s="29">
        <v>2009.08</v>
      </c>
      <c r="E87" s="29">
        <v>0</v>
      </c>
      <c r="F87" s="29">
        <v>0</v>
      </c>
      <c r="G87" s="29">
        <v>0</v>
      </c>
      <c r="H87" s="29">
        <f t="shared" si="69"/>
        <v>0</v>
      </c>
      <c r="I87" s="29">
        <f t="shared" si="70"/>
        <v>2009.08</v>
      </c>
      <c r="J87" s="29">
        <v>0</v>
      </c>
      <c r="K87" s="29">
        <f t="shared" si="71"/>
        <v>2009.08</v>
      </c>
      <c r="L87" s="29">
        <v>0</v>
      </c>
      <c r="M87" s="29">
        <f t="shared" si="72"/>
        <v>0</v>
      </c>
      <c r="N87" s="29">
        <f t="shared" si="73"/>
        <v>2009.08</v>
      </c>
      <c r="O87" s="29">
        <v>0</v>
      </c>
      <c r="P87" s="29">
        <f t="shared" si="74"/>
        <v>0</v>
      </c>
      <c r="Q87" s="29">
        <f t="shared" si="75"/>
        <v>0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</row>
    <row r="88" spans="2:65" s="4" customFormat="1" ht="25.5">
      <c r="B88" s="9">
        <v>296</v>
      </c>
      <c r="C88" s="14" t="s">
        <v>42</v>
      </c>
      <c r="D88" s="27">
        <v>410407.96</v>
      </c>
      <c r="E88" s="27">
        <v>41278.17</v>
      </c>
      <c r="F88" s="27">
        <v>41278.17</v>
      </c>
      <c r="G88" s="27">
        <v>0</v>
      </c>
      <c r="H88" s="27">
        <f t="shared" si="69"/>
        <v>0</v>
      </c>
      <c r="I88" s="27">
        <f t="shared" ref="I88:I90" si="76">+D88+H88</f>
        <v>410407.96</v>
      </c>
      <c r="J88" s="27">
        <v>188447.16</v>
      </c>
      <c r="K88" s="27">
        <f t="shared" si="71"/>
        <v>221960.80000000002</v>
      </c>
      <c r="L88" s="27">
        <v>124053.96</v>
      </c>
      <c r="M88" s="27">
        <f t="shared" si="72"/>
        <v>64393.2</v>
      </c>
      <c r="N88" s="27">
        <f t="shared" si="73"/>
        <v>286354</v>
      </c>
      <c r="O88" s="27">
        <v>98649.96</v>
      </c>
      <c r="P88" s="27">
        <f t="shared" si="74"/>
        <v>98649.96</v>
      </c>
      <c r="Q88" s="27">
        <f t="shared" si="75"/>
        <v>25404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</row>
    <row r="89" spans="2:65" s="4" customFormat="1" ht="25.5">
      <c r="B89" s="9">
        <v>298</v>
      </c>
      <c r="C89" s="14" t="s">
        <v>148</v>
      </c>
      <c r="D89" s="27">
        <v>1341737.7899999998</v>
      </c>
      <c r="E89" s="27">
        <v>0</v>
      </c>
      <c r="F89" s="27">
        <v>0</v>
      </c>
      <c r="G89" s="27">
        <v>0</v>
      </c>
      <c r="H89" s="27">
        <f t="shared" si="69"/>
        <v>0</v>
      </c>
      <c r="I89" s="27">
        <f t="shared" si="76"/>
        <v>1341737.7899999998</v>
      </c>
      <c r="J89" s="27">
        <v>324487.71999999997</v>
      </c>
      <c r="K89" s="27">
        <f t="shared" si="71"/>
        <v>1017250.0699999998</v>
      </c>
      <c r="L89" s="27">
        <v>58405.25</v>
      </c>
      <c r="M89" s="27">
        <f t="shared" si="72"/>
        <v>266082.46999999997</v>
      </c>
      <c r="N89" s="27">
        <f t="shared" si="73"/>
        <v>1283332.5399999998</v>
      </c>
      <c r="O89" s="27">
        <v>37177.25</v>
      </c>
      <c r="P89" s="27">
        <f t="shared" si="74"/>
        <v>37177.25</v>
      </c>
      <c r="Q89" s="27">
        <f t="shared" si="75"/>
        <v>21228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</row>
    <row r="90" spans="2:65" s="4" customFormat="1" ht="25.5">
      <c r="B90" s="9">
        <v>299</v>
      </c>
      <c r="C90" s="14" t="s">
        <v>149</v>
      </c>
      <c r="D90" s="27">
        <v>190479.24</v>
      </c>
      <c r="E90" s="27">
        <v>92672.22</v>
      </c>
      <c r="F90" s="27">
        <v>372</v>
      </c>
      <c r="G90" s="27">
        <v>0</v>
      </c>
      <c r="H90" s="27">
        <f t="shared" si="69"/>
        <v>92300.22</v>
      </c>
      <c r="I90" s="27">
        <f t="shared" si="76"/>
        <v>282779.45999999996</v>
      </c>
      <c r="J90" s="27">
        <v>206799.97</v>
      </c>
      <c r="K90" s="27">
        <f t="shared" si="71"/>
        <v>75979.489999999962</v>
      </c>
      <c r="L90" s="27">
        <v>776.43</v>
      </c>
      <c r="M90" s="27">
        <f t="shared" si="72"/>
        <v>206023.54</v>
      </c>
      <c r="N90" s="27">
        <f t="shared" si="73"/>
        <v>282003.02999999997</v>
      </c>
      <c r="O90" s="27">
        <v>776.43</v>
      </c>
      <c r="P90" s="27">
        <f t="shared" si="74"/>
        <v>776.43</v>
      </c>
      <c r="Q90" s="27">
        <f t="shared" si="75"/>
        <v>0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</row>
    <row r="91" spans="2:65" s="36" customFormat="1" ht="25.5" customHeight="1">
      <c r="B91" s="33"/>
      <c r="C91" s="34" t="s">
        <v>125</v>
      </c>
      <c r="D91" s="35">
        <f>SUM(D37:D90)</f>
        <v>44120290.249999993</v>
      </c>
      <c r="E91" s="35">
        <f t="shared" ref="E91:Q91" si="77">SUM(E37:E90)</f>
        <v>1531330.6300000001</v>
      </c>
      <c r="F91" s="35">
        <f t="shared" si="77"/>
        <v>1531330.63</v>
      </c>
      <c r="G91" s="35">
        <f t="shared" si="77"/>
        <v>0</v>
      </c>
      <c r="H91" s="35">
        <f t="shared" si="77"/>
        <v>0</v>
      </c>
      <c r="I91" s="35">
        <f t="shared" si="77"/>
        <v>44120290.249999993</v>
      </c>
      <c r="J91" s="35">
        <f t="shared" si="77"/>
        <v>10995984.440000001</v>
      </c>
      <c r="K91" s="35">
        <f t="shared" si="77"/>
        <v>33124305.809999999</v>
      </c>
      <c r="L91" s="35">
        <f t="shared" ref="L91" si="78">SUM(L37:L90)</f>
        <v>7805100.2299999995</v>
      </c>
      <c r="M91" s="35">
        <f t="shared" si="77"/>
        <v>3190884.2100000009</v>
      </c>
      <c r="N91" s="35">
        <f t="shared" si="77"/>
        <v>36315190.019999996</v>
      </c>
      <c r="O91" s="35">
        <f t="shared" si="77"/>
        <v>3524751.1800000006</v>
      </c>
      <c r="P91" s="35">
        <f t="shared" si="77"/>
        <v>3524751.1800000006</v>
      </c>
      <c r="Q91" s="35">
        <f t="shared" si="77"/>
        <v>4280349.0500000007</v>
      </c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</row>
    <row r="92" spans="2:65" s="4" customFormat="1" ht="12.75" customHeight="1">
      <c r="B92" s="15"/>
      <c r="C92" s="17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</row>
    <row r="93" spans="2:65" s="4" customFormat="1" ht="25.5" customHeight="1">
      <c r="B93" s="11">
        <v>3000</v>
      </c>
      <c r="C93" s="12" t="s">
        <v>5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</row>
    <row r="94" spans="2:65" s="4" customFormat="1" ht="25.5" customHeight="1">
      <c r="B94" s="10">
        <v>3100</v>
      </c>
      <c r="C94" s="13" t="s">
        <v>87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</row>
    <row r="95" spans="2:65" s="4" customFormat="1">
      <c r="B95" s="9">
        <v>311</v>
      </c>
      <c r="C95" s="14" t="s">
        <v>43</v>
      </c>
      <c r="D95" s="27">
        <v>26901844.290000003</v>
      </c>
      <c r="E95" s="27">
        <v>13605</v>
      </c>
      <c r="F95" s="27">
        <v>13605</v>
      </c>
      <c r="G95" s="27">
        <v>0</v>
      </c>
      <c r="H95" s="27">
        <f t="shared" ref="H95:H100" si="79">+E95-F95+G95</f>
        <v>0</v>
      </c>
      <c r="I95" s="27">
        <f t="shared" ref="I95:I100" si="80">+D95+H95</f>
        <v>26901844.290000003</v>
      </c>
      <c r="J95" s="27">
        <v>6924064</v>
      </c>
      <c r="K95" s="27">
        <f t="shared" ref="K95:K100" si="81">+I95-J95</f>
        <v>19977780.290000003</v>
      </c>
      <c r="L95" s="27">
        <v>6924064</v>
      </c>
      <c r="M95" s="27">
        <f t="shared" ref="M95:M100" si="82">+J95-L95</f>
        <v>0</v>
      </c>
      <c r="N95" s="27">
        <f t="shared" ref="N95:N100" si="83">+I95-L95</f>
        <v>19977780.290000003</v>
      </c>
      <c r="O95" s="27">
        <v>6779327</v>
      </c>
      <c r="P95" s="27">
        <f t="shared" ref="P95:P100" si="84">+O95</f>
        <v>6779327</v>
      </c>
      <c r="Q95" s="27">
        <f t="shared" ref="Q95:Q100" si="85">+L95-P95</f>
        <v>144737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</row>
    <row r="96" spans="2:65" s="4" customFormat="1">
      <c r="B96" s="9">
        <v>313</v>
      </c>
      <c r="C96" s="14" t="s">
        <v>44</v>
      </c>
      <c r="D96" s="27">
        <v>376506.32999999996</v>
      </c>
      <c r="E96" s="27">
        <v>0</v>
      </c>
      <c r="F96" s="27">
        <v>44390.81</v>
      </c>
      <c r="G96" s="27">
        <v>0</v>
      </c>
      <c r="H96" s="27">
        <f t="shared" si="79"/>
        <v>-44390.81</v>
      </c>
      <c r="I96" s="27">
        <f t="shared" si="80"/>
        <v>332115.51999999996</v>
      </c>
      <c r="J96" s="27">
        <v>18131.07</v>
      </c>
      <c r="K96" s="27">
        <f t="shared" si="81"/>
        <v>313984.44999999995</v>
      </c>
      <c r="L96" s="27">
        <v>18131.07</v>
      </c>
      <c r="M96" s="27">
        <f t="shared" si="82"/>
        <v>0</v>
      </c>
      <c r="N96" s="27">
        <f t="shared" si="83"/>
        <v>313984.44999999995</v>
      </c>
      <c r="O96" s="27">
        <v>18131.07</v>
      </c>
      <c r="P96" s="27">
        <f t="shared" si="84"/>
        <v>18131.07</v>
      </c>
      <c r="Q96" s="27">
        <f t="shared" si="85"/>
        <v>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</row>
    <row r="97" spans="2:65" s="4" customFormat="1">
      <c r="B97" s="9">
        <v>314</v>
      </c>
      <c r="C97" s="14" t="s">
        <v>45</v>
      </c>
      <c r="D97" s="27">
        <v>397411.43000000005</v>
      </c>
      <c r="E97" s="27">
        <v>0</v>
      </c>
      <c r="F97" s="27">
        <v>0</v>
      </c>
      <c r="G97" s="27">
        <v>0</v>
      </c>
      <c r="H97" s="27">
        <f t="shared" si="79"/>
        <v>0</v>
      </c>
      <c r="I97" s="27">
        <f t="shared" si="80"/>
        <v>397411.43000000005</v>
      </c>
      <c r="J97" s="27">
        <v>109125.89</v>
      </c>
      <c r="K97" s="27">
        <f t="shared" si="81"/>
        <v>288285.54000000004</v>
      </c>
      <c r="L97" s="27">
        <v>109125.89</v>
      </c>
      <c r="M97" s="27">
        <f t="shared" si="82"/>
        <v>0</v>
      </c>
      <c r="N97" s="27">
        <f t="shared" si="83"/>
        <v>288285.54000000004</v>
      </c>
      <c r="O97" s="27">
        <v>74707.259999999995</v>
      </c>
      <c r="P97" s="27">
        <f t="shared" si="84"/>
        <v>74707.259999999995</v>
      </c>
      <c r="Q97" s="27">
        <f t="shared" si="85"/>
        <v>34418.630000000005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</row>
    <row r="98" spans="2:65" s="4" customFormat="1">
      <c r="B98" s="9">
        <v>315</v>
      </c>
      <c r="C98" s="14" t="s">
        <v>46</v>
      </c>
      <c r="D98" s="27">
        <v>748671.98</v>
      </c>
      <c r="E98" s="27">
        <v>4385.3999999999996</v>
      </c>
      <c r="F98" s="27">
        <v>4385.3999999999996</v>
      </c>
      <c r="G98" s="27">
        <v>0</v>
      </c>
      <c r="H98" s="27">
        <f t="shared" si="79"/>
        <v>0</v>
      </c>
      <c r="I98" s="27">
        <f t="shared" si="80"/>
        <v>748671.98</v>
      </c>
      <c r="J98" s="27">
        <v>116088.5</v>
      </c>
      <c r="K98" s="27">
        <f t="shared" si="81"/>
        <v>632583.48</v>
      </c>
      <c r="L98" s="27">
        <v>116088.5</v>
      </c>
      <c r="M98" s="27">
        <f t="shared" si="82"/>
        <v>0</v>
      </c>
      <c r="N98" s="27">
        <f t="shared" si="83"/>
        <v>632583.48</v>
      </c>
      <c r="O98" s="27">
        <v>116088.5</v>
      </c>
      <c r="P98" s="27">
        <f t="shared" si="84"/>
        <v>116088.5</v>
      </c>
      <c r="Q98" s="27">
        <f t="shared" si="85"/>
        <v>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</row>
    <row r="99" spans="2:65" s="4" customFormat="1" ht="25.5">
      <c r="B99" s="9">
        <v>317</v>
      </c>
      <c r="C99" s="14" t="s">
        <v>150</v>
      </c>
      <c r="D99" s="27">
        <v>33087.22</v>
      </c>
      <c r="E99" s="27">
        <v>44390.81</v>
      </c>
      <c r="F99" s="27">
        <v>5229.0600000000004</v>
      </c>
      <c r="G99" s="27">
        <v>0</v>
      </c>
      <c r="H99" s="27">
        <f t="shared" si="79"/>
        <v>39161.75</v>
      </c>
      <c r="I99" s="27">
        <f t="shared" si="80"/>
        <v>72248.97</v>
      </c>
      <c r="J99" s="27">
        <v>66456.31</v>
      </c>
      <c r="K99" s="27">
        <f t="shared" si="81"/>
        <v>5792.6600000000035</v>
      </c>
      <c r="L99" s="27">
        <v>66456.31</v>
      </c>
      <c r="M99" s="27">
        <f t="shared" si="82"/>
        <v>0</v>
      </c>
      <c r="N99" s="27">
        <f t="shared" si="83"/>
        <v>5792.6600000000035</v>
      </c>
      <c r="O99" s="27">
        <v>64957.31</v>
      </c>
      <c r="P99" s="27">
        <f t="shared" si="84"/>
        <v>64957.31</v>
      </c>
      <c r="Q99" s="27">
        <f t="shared" si="85"/>
        <v>1499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</row>
    <row r="100" spans="2:65" s="4" customFormat="1">
      <c r="B100" s="9">
        <v>318</v>
      </c>
      <c r="C100" s="14" t="s">
        <v>47</v>
      </c>
      <c r="D100" s="27">
        <v>185.11</v>
      </c>
      <c r="E100" s="27">
        <v>5229.0600000000004</v>
      </c>
      <c r="F100" s="27">
        <v>0</v>
      </c>
      <c r="G100" s="27">
        <v>0</v>
      </c>
      <c r="H100" s="27">
        <f t="shared" si="79"/>
        <v>5229.0600000000004</v>
      </c>
      <c r="I100" s="27">
        <f t="shared" si="80"/>
        <v>5414.17</v>
      </c>
      <c r="J100" s="27">
        <v>5229.0600000000004</v>
      </c>
      <c r="K100" s="27">
        <f t="shared" si="81"/>
        <v>185.10999999999967</v>
      </c>
      <c r="L100" s="27">
        <v>0</v>
      </c>
      <c r="M100" s="27">
        <f t="shared" si="82"/>
        <v>5229.0600000000004</v>
      </c>
      <c r="N100" s="27">
        <f t="shared" si="83"/>
        <v>5414.17</v>
      </c>
      <c r="O100" s="27">
        <v>0</v>
      </c>
      <c r="P100" s="27">
        <f t="shared" si="84"/>
        <v>0</v>
      </c>
      <c r="Q100" s="27">
        <f t="shared" si="85"/>
        <v>0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2:65" s="4" customFormat="1" ht="12.75" customHeight="1">
      <c r="B101" s="9"/>
      <c r="C101" s="14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2:65" s="4" customFormat="1" ht="25.5" customHeight="1">
      <c r="B102" s="10">
        <v>3200</v>
      </c>
      <c r="C102" s="13" t="s">
        <v>88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2:65" s="4" customFormat="1">
      <c r="B103" s="9">
        <v>322</v>
      </c>
      <c r="C103" s="14" t="s">
        <v>48</v>
      </c>
      <c r="D103" s="27">
        <v>738945.23999999987</v>
      </c>
      <c r="E103" s="27">
        <v>39652.6</v>
      </c>
      <c r="F103" s="27">
        <v>39652.6</v>
      </c>
      <c r="G103" s="27">
        <v>0</v>
      </c>
      <c r="H103" s="27">
        <f>+E103-F103+G103</f>
        <v>0</v>
      </c>
      <c r="I103" s="27">
        <f t="shared" ref="I103:I108" si="86">+D103+H103</f>
        <v>738945.23999999987</v>
      </c>
      <c r="J103" s="27">
        <v>593617.02</v>
      </c>
      <c r="K103" s="27">
        <f t="shared" ref="K103:K108" si="87">+I103-J103</f>
        <v>145328.21999999986</v>
      </c>
      <c r="L103" s="27">
        <v>131804.54999999999</v>
      </c>
      <c r="M103" s="27">
        <f t="shared" ref="M103:M108" si="88">+J103-L103</f>
        <v>461812.47000000003</v>
      </c>
      <c r="N103" s="27">
        <f t="shared" ref="N103:N108" si="89">+I103-L103</f>
        <v>607140.68999999994</v>
      </c>
      <c r="O103" s="27">
        <v>123792.43</v>
      </c>
      <c r="P103" s="27">
        <f t="shared" ref="P103:P108" si="90">+O103</f>
        <v>123792.43</v>
      </c>
      <c r="Q103" s="27">
        <f t="shared" ref="Q103:Q108" si="91">+L103-P103</f>
        <v>8012.1199999999953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2:65" s="4" customFormat="1" ht="25.5">
      <c r="B104" s="9">
        <v>323</v>
      </c>
      <c r="C104" s="14" t="s">
        <v>179</v>
      </c>
      <c r="D104" s="27">
        <v>0</v>
      </c>
      <c r="E104" s="27">
        <v>0</v>
      </c>
      <c r="F104" s="27">
        <v>0</v>
      </c>
      <c r="G104" s="27">
        <v>0</v>
      </c>
      <c r="H104" s="27">
        <f t="shared" ref="H104:H108" si="92">+E104-F104+G104</f>
        <v>0</v>
      </c>
      <c r="I104" s="27">
        <f t="shared" si="86"/>
        <v>0</v>
      </c>
      <c r="J104" s="27">
        <v>0</v>
      </c>
      <c r="K104" s="27">
        <f t="shared" si="87"/>
        <v>0</v>
      </c>
      <c r="L104" s="27">
        <v>0</v>
      </c>
      <c r="M104" s="27">
        <f t="shared" si="88"/>
        <v>0</v>
      </c>
      <c r="N104" s="27">
        <f t="shared" si="89"/>
        <v>0</v>
      </c>
      <c r="O104" s="27">
        <v>0</v>
      </c>
      <c r="P104" s="27">
        <f t="shared" si="90"/>
        <v>0</v>
      </c>
      <c r="Q104" s="27">
        <f t="shared" si="91"/>
        <v>0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2:65" s="4" customFormat="1">
      <c r="B105" s="9">
        <v>325</v>
      </c>
      <c r="C105" s="14" t="s">
        <v>49</v>
      </c>
      <c r="D105" s="27">
        <v>0</v>
      </c>
      <c r="E105" s="27">
        <v>0</v>
      </c>
      <c r="F105" s="27">
        <v>0</v>
      </c>
      <c r="G105" s="27">
        <v>0</v>
      </c>
      <c r="H105" s="27">
        <f t="shared" si="92"/>
        <v>0</v>
      </c>
      <c r="I105" s="27">
        <f t="shared" si="86"/>
        <v>0</v>
      </c>
      <c r="J105" s="27">
        <v>0</v>
      </c>
      <c r="K105" s="27">
        <f t="shared" si="87"/>
        <v>0</v>
      </c>
      <c r="L105" s="27">
        <v>0</v>
      </c>
      <c r="M105" s="27">
        <f t="shared" si="88"/>
        <v>0</v>
      </c>
      <c r="N105" s="27">
        <f t="shared" si="89"/>
        <v>0</v>
      </c>
      <c r="O105" s="27">
        <v>0</v>
      </c>
      <c r="P105" s="27">
        <f t="shared" si="90"/>
        <v>0</v>
      </c>
      <c r="Q105" s="27">
        <f t="shared" si="91"/>
        <v>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2:65" s="4" customFormat="1" ht="25.5">
      <c r="B106" s="9">
        <v>326</v>
      </c>
      <c r="C106" s="14" t="s">
        <v>50</v>
      </c>
      <c r="D106" s="27">
        <v>6555766.2700000005</v>
      </c>
      <c r="E106" s="27">
        <v>24713.34</v>
      </c>
      <c r="F106" s="27">
        <v>26430.14</v>
      </c>
      <c r="G106" s="27">
        <v>0</v>
      </c>
      <c r="H106" s="27">
        <f t="shared" si="92"/>
        <v>-1716.7999999999993</v>
      </c>
      <c r="I106" s="27">
        <f t="shared" si="86"/>
        <v>6554049.4700000007</v>
      </c>
      <c r="J106" s="27">
        <v>3260580.9</v>
      </c>
      <c r="K106" s="27">
        <f t="shared" si="87"/>
        <v>3293468.5700000008</v>
      </c>
      <c r="L106" s="27">
        <v>1143934</v>
      </c>
      <c r="M106" s="27">
        <f t="shared" si="88"/>
        <v>2116646.9</v>
      </c>
      <c r="N106" s="27">
        <f t="shared" si="89"/>
        <v>5410115.4700000007</v>
      </c>
      <c r="O106" s="27">
        <v>196736</v>
      </c>
      <c r="P106" s="27">
        <f t="shared" si="90"/>
        <v>196736</v>
      </c>
      <c r="Q106" s="27">
        <f t="shared" si="91"/>
        <v>947198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2:65" s="4" customFormat="1">
      <c r="B107" s="9">
        <v>327</v>
      </c>
      <c r="C107" s="14" t="s">
        <v>51</v>
      </c>
      <c r="D107" s="27">
        <v>285252.44</v>
      </c>
      <c r="E107" s="27">
        <v>0</v>
      </c>
      <c r="F107" s="27">
        <v>0</v>
      </c>
      <c r="G107" s="27">
        <v>0</v>
      </c>
      <c r="H107" s="27">
        <f t="shared" si="92"/>
        <v>0</v>
      </c>
      <c r="I107" s="27">
        <f t="shared" si="86"/>
        <v>285252.44</v>
      </c>
      <c r="J107" s="27">
        <v>24534</v>
      </c>
      <c r="K107" s="27">
        <f t="shared" si="87"/>
        <v>260718.44</v>
      </c>
      <c r="L107" s="27">
        <v>24534</v>
      </c>
      <c r="M107" s="27">
        <f t="shared" si="88"/>
        <v>0</v>
      </c>
      <c r="N107" s="27">
        <f t="shared" si="89"/>
        <v>260718.44</v>
      </c>
      <c r="O107" s="27">
        <v>24534</v>
      </c>
      <c r="P107" s="27">
        <f t="shared" si="90"/>
        <v>24534</v>
      </c>
      <c r="Q107" s="27">
        <f t="shared" si="91"/>
        <v>0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2:65" s="4" customFormat="1">
      <c r="B108" s="9">
        <v>329</v>
      </c>
      <c r="C108" s="14" t="s">
        <v>151</v>
      </c>
      <c r="D108" s="27">
        <v>102374.24</v>
      </c>
      <c r="E108" s="27">
        <v>1716.8</v>
      </c>
      <c r="F108" s="27">
        <v>0</v>
      </c>
      <c r="G108" s="27">
        <v>0</v>
      </c>
      <c r="H108" s="27">
        <f t="shared" si="92"/>
        <v>1716.8</v>
      </c>
      <c r="I108" s="27">
        <f t="shared" si="86"/>
        <v>104091.04000000001</v>
      </c>
      <c r="J108" s="27">
        <v>8027.2</v>
      </c>
      <c r="K108" s="27">
        <f t="shared" si="87"/>
        <v>96063.840000000011</v>
      </c>
      <c r="L108" s="27">
        <v>8027.2</v>
      </c>
      <c r="M108" s="27">
        <f t="shared" si="88"/>
        <v>0</v>
      </c>
      <c r="N108" s="27">
        <f t="shared" si="89"/>
        <v>96063.840000000011</v>
      </c>
      <c r="O108" s="27">
        <v>8027.2</v>
      </c>
      <c r="P108" s="27">
        <f t="shared" si="90"/>
        <v>8027.2</v>
      </c>
      <c r="Q108" s="27">
        <f t="shared" si="91"/>
        <v>0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2:65" s="4" customFormat="1">
      <c r="B109" s="9"/>
      <c r="C109" s="1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2:65" s="4" customFormat="1" ht="25.5" customHeight="1">
      <c r="B110" s="10">
        <v>3300</v>
      </c>
      <c r="C110" s="13" t="s">
        <v>89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2:65" s="4" customFormat="1" ht="25.5">
      <c r="B111" s="9">
        <v>331</v>
      </c>
      <c r="C111" s="14" t="s">
        <v>52</v>
      </c>
      <c r="D111" s="27">
        <v>1432944</v>
      </c>
      <c r="E111" s="27">
        <v>13920</v>
      </c>
      <c r="F111" s="27">
        <v>183733.44</v>
      </c>
      <c r="G111" s="27">
        <v>0</v>
      </c>
      <c r="H111" s="27">
        <f>+E111-F111+G111</f>
        <v>-169813.44</v>
      </c>
      <c r="I111" s="27">
        <f t="shared" ref="I111:I117" si="93">+D111+H111</f>
        <v>1263130.56</v>
      </c>
      <c r="J111" s="27">
        <v>1042146.9</v>
      </c>
      <c r="K111" s="27">
        <f t="shared" ref="K111:K117" si="94">+I111-J111</f>
        <v>220983.66000000003</v>
      </c>
      <c r="L111" s="27">
        <v>368025.26</v>
      </c>
      <c r="M111" s="27">
        <f t="shared" ref="M111:M117" si="95">+J111-L111</f>
        <v>674121.64</v>
      </c>
      <c r="N111" s="27">
        <f t="shared" ref="N111:N117" si="96">+I111-L111</f>
        <v>895105.3</v>
      </c>
      <c r="O111" s="27">
        <v>228825.26</v>
      </c>
      <c r="P111" s="27">
        <f t="shared" ref="P111:P117" si="97">+O111</f>
        <v>228825.26</v>
      </c>
      <c r="Q111" s="27">
        <f t="shared" ref="Q111:Q117" si="98">+L111-P111</f>
        <v>139200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2:65" s="4" customFormat="1" ht="25.5">
      <c r="B112" s="9">
        <v>332</v>
      </c>
      <c r="C112" s="14" t="s">
        <v>53</v>
      </c>
      <c r="D112" s="27">
        <v>294809.80000000005</v>
      </c>
      <c r="E112" s="27">
        <v>102017.48</v>
      </c>
      <c r="F112" s="27">
        <v>115937.48</v>
      </c>
      <c r="G112" s="27">
        <v>0</v>
      </c>
      <c r="H112" s="27">
        <f t="shared" ref="H112:H117" si="99">+E112-F112+G112</f>
        <v>-13920</v>
      </c>
      <c r="I112" s="27">
        <f t="shared" si="93"/>
        <v>280889.80000000005</v>
      </c>
      <c r="J112" s="27">
        <v>166138.41</v>
      </c>
      <c r="K112" s="27">
        <f t="shared" si="94"/>
        <v>114751.39000000004</v>
      </c>
      <c r="L112" s="27">
        <v>11709</v>
      </c>
      <c r="M112" s="27">
        <f t="shared" si="95"/>
        <v>154429.41</v>
      </c>
      <c r="N112" s="27">
        <f t="shared" si="96"/>
        <v>269180.80000000005</v>
      </c>
      <c r="O112" s="27">
        <v>0</v>
      </c>
      <c r="P112" s="27">
        <f t="shared" si="97"/>
        <v>0</v>
      </c>
      <c r="Q112" s="27">
        <f t="shared" si="98"/>
        <v>11709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2:65" s="4" customFormat="1" ht="25.5">
      <c r="B113" s="9">
        <v>333</v>
      </c>
      <c r="C113" s="14" t="s">
        <v>195</v>
      </c>
      <c r="D113" s="27">
        <v>2151.4299999999998</v>
      </c>
      <c r="E113" s="27">
        <v>0</v>
      </c>
      <c r="F113" s="27">
        <v>0</v>
      </c>
      <c r="G113" s="27">
        <v>0</v>
      </c>
      <c r="H113" s="27">
        <f t="shared" si="99"/>
        <v>0</v>
      </c>
      <c r="I113" s="27">
        <f t="shared" si="93"/>
        <v>2151.4299999999998</v>
      </c>
      <c r="J113" s="27">
        <v>0</v>
      </c>
      <c r="K113" s="27">
        <f t="shared" si="94"/>
        <v>2151.4299999999998</v>
      </c>
      <c r="L113" s="27">
        <v>0</v>
      </c>
      <c r="M113" s="27">
        <f t="shared" ref="M113" si="100">+J113-L113</f>
        <v>0</v>
      </c>
      <c r="N113" s="27">
        <f t="shared" ref="N113" si="101">+I113-L113</f>
        <v>2151.4299999999998</v>
      </c>
      <c r="O113" s="27">
        <v>0</v>
      </c>
      <c r="P113" s="27">
        <f t="shared" ref="P113" si="102">+O113</f>
        <v>0</v>
      </c>
      <c r="Q113" s="27">
        <f t="shared" ref="Q113" si="103">+L113-P113</f>
        <v>0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2:65" s="4" customFormat="1">
      <c r="B114" s="9">
        <v>334</v>
      </c>
      <c r="C114" s="14" t="s">
        <v>152</v>
      </c>
      <c r="D114" s="27">
        <v>614389.19000000006</v>
      </c>
      <c r="E114" s="27">
        <v>85.06</v>
      </c>
      <c r="F114" s="27">
        <v>127513.46</v>
      </c>
      <c r="G114" s="27">
        <v>0</v>
      </c>
      <c r="H114" s="27">
        <f t="shared" si="99"/>
        <v>-127428.40000000001</v>
      </c>
      <c r="I114" s="27">
        <f t="shared" si="93"/>
        <v>486960.79000000004</v>
      </c>
      <c r="J114" s="27">
        <v>19140</v>
      </c>
      <c r="K114" s="27">
        <f t="shared" si="94"/>
        <v>467820.79000000004</v>
      </c>
      <c r="L114" s="27">
        <v>1740</v>
      </c>
      <c r="M114" s="27">
        <f t="shared" si="95"/>
        <v>17400</v>
      </c>
      <c r="N114" s="27">
        <f t="shared" si="96"/>
        <v>485220.79000000004</v>
      </c>
      <c r="O114" s="27">
        <v>1740</v>
      </c>
      <c r="P114" s="27">
        <f t="shared" si="97"/>
        <v>1740</v>
      </c>
      <c r="Q114" s="27">
        <f t="shared" si="98"/>
        <v>0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2:65" s="4" customFormat="1" ht="25.5">
      <c r="B115" s="9">
        <v>336</v>
      </c>
      <c r="C115" s="14" t="s">
        <v>180</v>
      </c>
      <c r="D115" s="27">
        <v>462583.42000000004</v>
      </c>
      <c r="E115" s="27">
        <v>3757.74</v>
      </c>
      <c r="F115" s="27">
        <v>3757.74</v>
      </c>
      <c r="G115" s="27">
        <v>0</v>
      </c>
      <c r="H115" s="27">
        <f t="shared" si="99"/>
        <v>0</v>
      </c>
      <c r="I115" s="27">
        <f t="shared" si="93"/>
        <v>462583.42000000004</v>
      </c>
      <c r="J115" s="27">
        <v>78033.66</v>
      </c>
      <c r="K115" s="27">
        <f t="shared" si="94"/>
        <v>384549.76</v>
      </c>
      <c r="L115" s="27">
        <v>76891.06</v>
      </c>
      <c r="M115" s="27">
        <f t="shared" si="95"/>
        <v>1142.6000000000058</v>
      </c>
      <c r="N115" s="27">
        <f t="shared" si="96"/>
        <v>385692.36000000004</v>
      </c>
      <c r="O115" s="27">
        <v>41643.07</v>
      </c>
      <c r="P115" s="27">
        <f t="shared" si="97"/>
        <v>41643.07</v>
      </c>
      <c r="Q115" s="27">
        <f t="shared" si="98"/>
        <v>35247.99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2:65" s="4" customFormat="1">
      <c r="B116" s="9">
        <v>338</v>
      </c>
      <c r="C116" s="14" t="s">
        <v>182</v>
      </c>
      <c r="D116" s="27">
        <v>928417.59</v>
      </c>
      <c r="E116" s="27">
        <v>0</v>
      </c>
      <c r="F116" s="27">
        <v>0</v>
      </c>
      <c r="G116" s="27">
        <v>0</v>
      </c>
      <c r="H116" s="27">
        <f t="shared" si="99"/>
        <v>0</v>
      </c>
      <c r="I116" s="27">
        <f t="shared" si="93"/>
        <v>928417.59</v>
      </c>
      <c r="J116" s="27">
        <v>258912</v>
      </c>
      <c r="K116" s="27">
        <f t="shared" si="94"/>
        <v>669505.59</v>
      </c>
      <c r="L116" s="27">
        <v>129456</v>
      </c>
      <c r="M116" s="27">
        <f t="shared" si="95"/>
        <v>129456</v>
      </c>
      <c r="N116" s="27">
        <f t="shared" si="96"/>
        <v>798961.59</v>
      </c>
      <c r="O116" s="27">
        <v>64728</v>
      </c>
      <c r="P116" s="27">
        <f>+O116</f>
        <v>64728</v>
      </c>
      <c r="Q116" s="27">
        <f t="shared" si="98"/>
        <v>64728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2:65" s="4" customFormat="1" ht="25.5">
      <c r="B117" s="9">
        <v>339</v>
      </c>
      <c r="C117" s="14" t="s">
        <v>153</v>
      </c>
      <c r="D117" s="27">
        <v>131481.60000000001</v>
      </c>
      <c r="E117" s="27">
        <v>978161.84</v>
      </c>
      <c r="F117" s="27">
        <v>0</v>
      </c>
      <c r="G117" s="27">
        <v>0</v>
      </c>
      <c r="H117" s="27">
        <f t="shared" si="99"/>
        <v>978161.84</v>
      </c>
      <c r="I117" s="27">
        <f t="shared" si="93"/>
        <v>1109643.44</v>
      </c>
      <c r="J117" s="27">
        <v>1109643.44</v>
      </c>
      <c r="K117" s="27">
        <f t="shared" si="94"/>
        <v>0</v>
      </c>
      <c r="L117" s="27">
        <v>229692.24</v>
      </c>
      <c r="M117" s="27">
        <f t="shared" si="95"/>
        <v>879951.2</v>
      </c>
      <c r="N117" s="27">
        <f t="shared" si="96"/>
        <v>879951.2</v>
      </c>
      <c r="O117" s="27">
        <v>147310</v>
      </c>
      <c r="P117" s="27">
        <f t="shared" si="97"/>
        <v>147310</v>
      </c>
      <c r="Q117" s="27">
        <f t="shared" si="98"/>
        <v>82382.239999999991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2:65" s="4" customFormat="1">
      <c r="B118" s="9"/>
      <c r="C118" s="14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2:65" s="4" customFormat="1" ht="25.5" customHeight="1">
      <c r="B119" s="10">
        <v>3400</v>
      </c>
      <c r="C119" s="13" t="s">
        <v>90</v>
      </c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2:65" s="2" customFormat="1">
      <c r="B120" s="9">
        <v>341</v>
      </c>
      <c r="C120" s="14" t="s">
        <v>154</v>
      </c>
      <c r="D120" s="27">
        <v>538290.89999999991</v>
      </c>
      <c r="E120" s="27">
        <v>7464.25</v>
      </c>
      <c r="F120" s="27">
        <v>7464.25</v>
      </c>
      <c r="G120" s="27">
        <v>0</v>
      </c>
      <c r="H120" s="27">
        <f t="shared" ref="H120:H124" si="104">+E120-F120+G120</f>
        <v>0</v>
      </c>
      <c r="I120" s="27">
        <f t="shared" ref="I120:I124" si="105">+D120+H120</f>
        <v>538290.89999999991</v>
      </c>
      <c r="J120" s="27">
        <v>126578.03</v>
      </c>
      <c r="K120" s="27">
        <f t="shared" ref="K120:K124" si="106">+I120-J120</f>
        <v>411712.86999999988</v>
      </c>
      <c r="L120" s="27">
        <v>126578.03</v>
      </c>
      <c r="M120" s="27">
        <f t="shared" ref="M120:M124" si="107">+J120-L120</f>
        <v>0</v>
      </c>
      <c r="N120" s="27">
        <f t="shared" ref="N120:N124" si="108">+I120-L120</f>
        <v>411712.86999999988</v>
      </c>
      <c r="O120" s="27">
        <v>126578.03</v>
      </c>
      <c r="P120" s="27">
        <f>+O120</f>
        <v>126578.03</v>
      </c>
      <c r="Q120" s="27">
        <v>0</v>
      </c>
    </row>
    <row r="121" spans="2:65" s="4" customFormat="1" ht="25.5">
      <c r="B121" s="9">
        <v>343</v>
      </c>
      <c r="C121" s="14" t="s">
        <v>155</v>
      </c>
      <c r="D121" s="27">
        <v>1596778.11</v>
      </c>
      <c r="E121" s="27">
        <v>0</v>
      </c>
      <c r="F121" s="27">
        <v>0</v>
      </c>
      <c r="G121" s="27">
        <v>0</v>
      </c>
      <c r="H121" s="27">
        <f t="shared" si="104"/>
        <v>0</v>
      </c>
      <c r="I121" s="27">
        <f t="shared" si="105"/>
        <v>1596778.11</v>
      </c>
      <c r="J121" s="27">
        <v>283579.71999999997</v>
      </c>
      <c r="K121" s="27">
        <f t="shared" si="106"/>
        <v>1313198.3900000001</v>
      </c>
      <c r="L121" s="27">
        <v>283579.71999999997</v>
      </c>
      <c r="M121" s="27">
        <f t="shared" si="107"/>
        <v>0</v>
      </c>
      <c r="N121" s="27">
        <f t="shared" si="108"/>
        <v>1313198.3900000001</v>
      </c>
      <c r="O121" s="27">
        <v>146979.96</v>
      </c>
      <c r="P121" s="27">
        <f>+O121</f>
        <v>146979.96</v>
      </c>
      <c r="Q121" s="27">
        <f t="shared" ref="Q121:Q124" si="109">+L121-P121</f>
        <v>136599.75999999998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2:65" s="4" customFormat="1">
      <c r="B122" s="15">
        <v>344</v>
      </c>
      <c r="C122" s="17" t="s">
        <v>156</v>
      </c>
      <c r="D122" s="29">
        <v>0</v>
      </c>
      <c r="E122" s="29">
        <v>43747.82</v>
      </c>
      <c r="F122" s="29">
        <v>0</v>
      </c>
      <c r="G122" s="29">
        <v>0</v>
      </c>
      <c r="H122" s="29">
        <f t="shared" si="104"/>
        <v>43747.82</v>
      </c>
      <c r="I122" s="29">
        <f t="shared" si="105"/>
        <v>43747.82</v>
      </c>
      <c r="J122" s="29">
        <v>43747.82</v>
      </c>
      <c r="K122" s="29">
        <f t="shared" si="106"/>
        <v>0</v>
      </c>
      <c r="L122" s="29">
        <v>39798.44</v>
      </c>
      <c r="M122" s="29">
        <f t="shared" si="107"/>
        <v>3949.3799999999974</v>
      </c>
      <c r="N122" s="29">
        <f t="shared" si="108"/>
        <v>3949.3799999999974</v>
      </c>
      <c r="O122" s="29">
        <v>39798.44</v>
      </c>
      <c r="P122" s="29">
        <f>+O122</f>
        <v>39798.44</v>
      </c>
      <c r="Q122" s="29">
        <f t="shared" si="109"/>
        <v>0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2:65" s="4" customFormat="1">
      <c r="B123" s="9">
        <v>345</v>
      </c>
      <c r="C123" s="14" t="s">
        <v>54</v>
      </c>
      <c r="D123" s="27">
        <v>815805.8</v>
      </c>
      <c r="E123" s="27">
        <v>4608.57</v>
      </c>
      <c r="F123" s="27">
        <v>4608.57</v>
      </c>
      <c r="G123" s="27">
        <v>0</v>
      </c>
      <c r="H123" s="27">
        <f t="shared" si="104"/>
        <v>0</v>
      </c>
      <c r="I123" s="27">
        <f t="shared" si="105"/>
        <v>815805.8</v>
      </c>
      <c r="J123" s="27">
        <v>307153.13</v>
      </c>
      <c r="K123" s="27">
        <f t="shared" si="106"/>
        <v>508652.67000000004</v>
      </c>
      <c r="L123" s="27">
        <v>307153.13</v>
      </c>
      <c r="M123" s="27">
        <f t="shared" si="107"/>
        <v>0</v>
      </c>
      <c r="N123" s="27">
        <f t="shared" si="108"/>
        <v>508652.67000000004</v>
      </c>
      <c r="O123" s="27">
        <v>307153.13</v>
      </c>
      <c r="P123" s="27">
        <f>+O123</f>
        <v>307153.13</v>
      </c>
      <c r="Q123" s="27">
        <f t="shared" si="109"/>
        <v>0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2:65" s="4" customFormat="1">
      <c r="B124" s="9">
        <v>347</v>
      </c>
      <c r="C124" s="14" t="s">
        <v>157</v>
      </c>
      <c r="D124" s="27">
        <v>201570.41</v>
      </c>
      <c r="E124" s="27">
        <v>0</v>
      </c>
      <c r="F124" s="27">
        <v>0</v>
      </c>
      <c r="G124" s="27">
        <v>0</v>
      </c>
      <c r="H124" s="27">
        <f t="shared" si="104"/>
        <v>0</v>
      </c>
      <c r="I124" s="27">
        <f t="shared" si="105"/>
        <v>201570.41</v>
      </c>
      <c r="J124" s="27">
        <v>46400</v>
      </c>
      <c r="K124" s="27">
        <f t="shared" si="106"/>
        <v>155170.41</v>
      </c>
      <c r="L124" s="27">
        <v>37120</v>
      </c>
      <c r="M124" s="27">
        <f t="shared" si="107"/>
        <v>9280</v>
      </c>
      <c r="N124" s="27">
        <f t="shared" si="108"/>
        <v>164450.41</v>
      </c>
      <c r="O124" s="27">
        <v>0</v>
      </c>
      <c r="P124" s="27">
        <f>+O124</f>
        <v>0</v>
      </c>
      <c r="Q124" s="27">
        <f t="shared" si="109"/>
        <v>37120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2:65" s="4" customFormat="1" ht="12.75" customHeight="1">
      <c r="B125" s="9"/>
      <c r="C125" s="1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2:65" s="4" customFormat="1" ht="25.5" customHeight="1">
      <c r="B126" s="10">
        <v>3500</v>
      </c>
      <c r="C126" s="13" t="s">
        <v>91</v>
      </c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2:65" s="4" customFormat="1">
      <c r="B127" s="9">
        <v>351</v>
      </c>
      <c r="C127" s="14" t="s">
        <v>55</v>
      </c>
      <c r="D127" s="27">
        <v>1828758.3999999997</v>
      </c>
      <c r="E127" s="27">
        <v>896867.24</v>
      </c>
      <c r="F127" s="27">
        <v>751145.44</v>
      </c>
      <c r="G127" s="27">
        <v>0</v>
      </c>
      <c r="H127" s="27">
        <f>+E127-F127+G127</f>
        <v>145721.80000000005</v>
      </c>
      <c r="I127" s="27">
        <f t="shared" ref="I127:I134" si="110">+D127+H127</f>
        <v>1974480.1999999997</v>
      </c>
      <c r="J127" s="27">
        <v>922050.44</v>
      </c>
      <c r="K127" s="27">
        <f t="shared" ref="K127:K134" si="111">+I127-J127</f>
        <v>1052429.7599999998</v>
      </c>
      <c r="L127" s="27">
        <v>326042.44</v>
      </c>
      <c r="M127" s="27">
        <f t="shared" ref="M127:M134" si="112">+J127-L127</f>
        <v>596008</v>
      </c>
      <c r="N127" s="27">
        <f t="shared" ref="N127:N134" si="113">+I127-L127</f>
        <v>1648437.7599999998</v>
      </c>
      <c r="O127" s="27">
        <v>171137.16999999998</v>
      </c>
      <c r="P127" s="27">
        <f t="shared" ref="P127:P134" si="114">+O127</f>
        <v>171137.16999999998</v>
      </c>
      <c r="Q127" s="27">
        <f t="shared" ref="Q127:Q134" si="115">+L127-P127</f>
        <v>154905.27000000002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2:65" s="4" customFormat="1" ht="25.5">
      <c r="B128" s="9">
        <v>352</v>
      </c>
      <c r="C128" s="14" t="s">
        <v>56</v>
      </c>
      <c r="D128" s="27">
        <v>43243.349999999991</v>
      </c>
      <c r="E128" s="27">
        <v>0</v>
      </c>
      <c r="F128" s="27">
        <v>15843.74</v>
      </c>
      <c r="G128" s="27">
        <v>0</v>
      </c>
      <c r="H128" s="27">
        <f t="shared" ref="H128:H134" si="116">+E128-F128+G128</f>
        <v>-15843.74</v>
      </c>
      <c r="I128" s="27">
        <f t="shared" si="110"/>
        <v>27399.609999999993</v>
      </c>
      <c r="J128" s="27">
        <v>0</v>
      </c>
      <c r="K128" s="27">
        <f t="shared" si="111"/>
        <v>27399.609999999993</v>
      </c>
      <c r="L128" s="27">
        <v>0</v>
      </c>
      <c r="M128" s="27">
        <f t="shared" si="112"/>
        <v>0</v>
      </c>
      <c r="N128" s="27">
        <f t="shared" si="113"/>
        <v>27399.609999999993</v>
      </c>
      <c r="O128" s="27">
        <v>0</v>
      </c>
      <c r="P128" s="27">
        <f t="shared" si="114"/>
        <v>0</v>
      </c>
      <c r="Q128" s="27">
        <f t="shared" si="115"/>
        <v>0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2:65" s="4" customFormat="1" ht="25.5">
      <c r="B129" s="9">
        <v>353</v>
      </c>
      <c r="C129" s="14" t="s">
        <v>57</v>
      </c>
      <c r="D129" s="27">
        <v>245797.77999999997</v>
      </c>
      <c r="E129" s="27">
        <v>16226.08</v>
      </c>
      <c r="F129" s="27">
        <v>116226.08</v>
      </c>
      <c r="G129" s="27">
        <v>0</v>
      </c>
      <c r="H129" s="27">
        <f t="shared" si="116"/>
        <v>-100000</v>
      </c>
      <c r="I129" s="27">
        <f t="shared" si="110"/>
        <v>145797.77999999997</v>
      </c>
      <c r="J129" s="27">
        <v>16226.08</v>
      </c>
      <c r="K129" s="27">
        <f t="shared" si="111"/>
        <v>129571.69999999997</v>
      </c>
      <c r="L129" s="27">
        <v>16226.08</v>
      </c>
      <c r="M129" s="27">
        <f t="shared" si="112"/>
        <v>0</v>
      </c>
      <c r="N129" s="27">
        <f t="shared" si="113"/>
        <v>129571.69999999997</v>
      </c>
      <c r="O129" s="27">
        <v>0</v>
      </c>
      <c r="P129" s="27">
        <f t="shared" si="114"/>
        <v>0</v>
      </c>
      <c r="Q129" s="27">
        <f t="shared" si="115"/>
        <v>16226.08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2:65" s="4" customFormat="1" ht="25.5">
      <c r="B130" s="9">
        <v>354</v>
      </c>
      <c r="C130" s="14" t="s">
        <v>158</v>
      </c>
      <c r="D130" s="27">
        <v>0</v>
      </c>
      <c r="E130" s="27">
        <v>0</v>
      </c>
      <c r="F130" s="27">
        <v>0</v>
      </c>
      <c r="G130" s="27">
        <v>0</v>
      </c>
      <c r="H130" s="27">
        <f t="shared" si="116"/>
        <v>0</v>
      </c>
      <c r="I130" s="27">
        <f t="shared" si="110"/>
        <v>0</v>
      </c>
      <c r="J130" s="27">
        <v>0</v>
      </c>
      <c r="K130" s="27">
        <f t="shared" si="111"/>
        <v>0</v>
      </c>
      <c r="L130" s="27">
        <v>0</v>
      </c>
      <c r="M130" s="27">
        <f t="shared" si="112"/>
        <v>0</v>
      </c>
      <c r="N130" s="27">
        <f t="shared" si="113"/>
        <v>0</v>
      </c>
      <c r="O130" s="27">
        <v>0</v>
      </c>
      <c r="P130" s="27">
        <f t="shared" si="114"/>
        <v>0</v>
      </c>
      <c r="Q130" s="27">
        <f t="shared" si="115"/>
        <v>0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2:65" s="4" customFormat="1">
      <c r="B131" s="9">
        <v>355</v>
      </c>
      <c r="C131" s="14" t="s">
        <v>58</v>
      </c>
      <c r="D131" s="27">
        <v>1067556.46</v>
      </c>
      <c r="E131" s="27">
        <v>12940.57</v>
      </c>
      <c r="F131" s="27">
        <v>313676.69</v>
      </c>
      <c r="G131" s="27">
        <v>0</v>
      </c>
      <c r="H131" s="27">
        <f t="shared" si="116"/>
        <v>-300736.12</v>
      </c>
      <c r="I131" s="27">
        <f t="shared" si="110"/>
        <v>766820.34</v>
      </c>
      <c r="J131" s="27">
        <v>159864.89000000001</v>
      </c>
      <c r="K131" s="27">
        <f t="shared" si="111"/>
        <v>606955.44999999995</v>
      </c>
      <c r="L131" s="27">
        <v>159864.89000000001</v>
      </c>
      <c r="M131" s="27">
        <f t="shared" si="112"/>
        <v>0</v>
      </c>
      <c r="N131" s="27">
        <f t="shared" si="113"/>
        <v>606955.44999999995</v>
      </c>
      <c r="O131" s="27">
        <v>65667.53</v>
      </c>
      <c r="P131" s="27">
        <f t="shared" si="114"/>
        <v>65667.53</v>
      </c>
      <c r="Q131" s="27">
        <f t="shared" si="115"/>
        <v>94197.360000000015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2:65" s="4" customFormat="1" ht="25.5">
      <c r="B132" s="9">
        <v>357</v>
      </c>
      <c r="C132" s="14" t="s">
        <v>59</v>
      </c>
      <c r="D132" s="27">
        <v>9050782.9799999967</v>
      </c>
      <c r="E132" s="27">
        <v>697256.2</v>
      </c>
      <c r="F132" s="27">
        <v>1139813.96</v>
      </c>
      <c r="G132" s="27">
        <v>0</v>
      </c>
      <c r="H132" s="27">
        <f t="shared" si="116"/>
        <v>-442557.76</v>
      </c>
      <c r="I132" s="27">
        <f t="shared" si="110"/>
        <v>8608225.2199999969</v>
      </c>
      <c r="J132" s="27">
        <v>2040131.12</v>
      </c>
      <c r="K132" s="27">
        <f t="shared" si="111"/>
        <v>6568094.0999999968</v>
      </c>
      <c r="L132" s="27">
        <v>865221.71</v>
      </c>
      <c r="M132" s="27">
        <f t="shared" si="112"/>
        <v>1174909.4100000001</v>
      </c>
      <c r="N132" s="27">
        <f t="shared" si="113"/>
        <v>7743003.509999997</v>
      </c>
      <c r="O132" s="27">
        <v>239689.38</v>
      </c>
      <c r="P132" s="27">
        <f t="shared" si="114"/>
        <v>239689.38</v>
      </c>
      <c r="Q132" s="27">
        <f t="shared" si="115"/>
        <v>625532.32999999996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2:65" s="4" customFormat="1">
      <c r="B133" s="9">
        <v>358</v>
      </c>
      <c r="C133" s="14" t="s">
        <v>159</v>
      </c>
      <c r="D133" s="27">
        <v>41373.339999999997</v>
      </c>
      <c r="E133" s="27">
        <v>0</v>
      </c>
      <c r="F133" s="27">
        <v>0</v>
      </c>
      <c r="G133" s="27">
        <v>0</v>
      </c>
      <c r="H133" s="27">
        <f t="shared" si="116"/>
        <v>0</v>
      </c>
      <c r="I133" s="27">
        <f t="shared" si="110"/>
        <v>41373.339999999997</v>
      </c>
      <c r="J133" s="27">
        <v>0</v>
      </c>
      <c r="K133" s="27">
        <f t="shared" si="111"/>
        <v>41373.339999999997</v>
      </c>
      <c r="L133" s="27">
        <v>0</v>
      </c>
      <c r="M133" s="27">
        <f t="shared" si="112"/>
        <v>0</v>
      </c>
      <c r="N133" s="27">
        <f t="shared" si="113"/>
        <v>41373.339999999997</v>
      </c>
      <c r="O133" s="27">
        <v>0</v>
      </c>
      <c r="P133" s="27">
        <f t="shared" si="114"/>
        <v>0</v>
      </c>
      <c r="Q133" s="27">
        <f t="shared" si="115"/>
        <v>0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2:65" s="4" customFormat="1">
      <c r="B134" s="9">
        <v>359</v>
      </c>
      <c r="C134" s="14" t="s">
        <v>160</v>
      </c>
      <c r="D134" s="27">
        <v>82477.73</v>
      </c>
      <c r="E134" s="27">
        <v>4814</v>
      </c>
      <c r="F134" s="27">
        <v>2146</v>
      </c>
      <c r="G134" s="27">
        <v>0</v>
      </c>
      <c r="H134" s="27">
        <f t="shared" si="116"/>
        <v>2668</v>
      </c>
      <c r="I134" s="27">
        <f t="shared" si="110"/>
        <v>85145.73</v>
      </c>
      <c r="J134" s="27">
        <v>4814</v>
      </c>
      <c r="K134" s="27">
        <f t="shared" si="111"/>
        <v>80331.73</v>
      </c>
      <c r="L134" s="27">
        <v>2668</v>
      </c>
      <c r="M134" s="27">
        <f t="shared" si="112"/>
        <v>2146</v>
      </c>
      <c r="N134" s="27">
        <f t="shared" si="113"/>
        <v>82477.73</v>
      </c>
      <c r="O134" s="27">
        <v>1856</v>
      </c>
      <c r="P134" s="27">
        <f t="shared" si="114"/>
        <v>1856</v>
      </c>
      <c r="Q134" s="27">
        <f t="shared" si="115"/>
        <v>812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2:65" s="4" customFormat="1" ht="12.75" customHeight="1">
      <c r="B135" s="9"/>
      <c r="C135" s="14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2:65" s="4" customFormat="1" ht="25.5" customHeight="1">
      <c r="B136" s="10">
        <v>3600</v>
      </c>
      <c r="C136" s="13" t="s">
        <v>92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2:65" s="4" customFormat="1" ht="38.25">
      <c r="B137" s="9">
        <v>361</v>
      </c>
      <c r="C137" s="14" t="s">
        <v>60</v>
      </c>
      <c r="D137" s="27">
        <v>1530215.58</v>
      </c>
      <c r="E137" s="27">
        <v>4891.21</v>
      </c>
      <c r="F137" s="27">
        <v>4891.21</v>
      </c>
      <c r="G137" s="27">
        <v>0</v>
      </c>
      <c r="H137" s="27">
        <f t="shared" ref="H137:H138" si="117">+E137-F137+G137</f>
        <v>0</v>
      </c>
      <c r="I137" s="27">
        <f t="shared" ref="I137:I138" si="118">+D137+H137</f>
        <v>1530215.58</v>
      </c>
      <c r="J137" s="27">
        <v>1313235.21</v>
      </c>
      <c r="K137" s="27">
        <f t="shared" ref="K137:K138" si="119">+I137-J137</f>
        <v>216980.37000000011</v>
      </c>
      <c r="L137" s="27">
        <v>281205.46000000002</v>
      </c>
      <c r="M137" s="27">
        <f t="shared" ref="M137:M138" si="120">+J137-L137</f>
        <v>1032029.75</v>
      </c>
      <c r="N137" s="27">
        <f t="shared" ref="N137:N138" si="121">+I137-L137</f>
        <v>1249010.1200000001</v>
      </c>
      <c r="O137" s="27">
        <v>3100</v>
      </c>
      <c r="P137" s="27">
        <f>+O137</f>
        <v>3100</v>
      </c>
      <c r="Q137" s="27">
        <f t="shared" ref="Q137:Q138" si="122">+L137-P137</f>
        <v>278105.46000000002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2:65" s="4" customFormat="1">
      <c r="B138" s="9">
        <v>369</v>
      </c>
      <c r="C138" s="14" t="s">
        <v>61</v>
      </c>
      <c r="D138" s="27">
        <v>0</v>
      </c>
      <c r="E138" s="27">
        <v>0</v>
      </c>
      <c r="F138" s="27">
        <v>0</v>
      </c>
      <c r="G138" s="27">
        <v>0</v>
      </c>
      <c r="H138" s="27">
        <f t="shared" si="117"/>
        <v>0</v>
      </c>
      <c r="I138" s="27">
        <f t="shared" si="118"/>
        <v>0</v>
      </c>
      <c r="J138" s="27">
        <v>0</v>
      </c>
      <c r="K138" s="27">
        <f t="shared" si="119"/>
        <v>0</v>
      </c>
      <c r="L138" s="27">
        <v>0</v>
      </c>
      <c r="M138" s="27">
        <f t="shared" si="120"/>
        <v>0</v>
      </c>
      <c r="N138" s="27">
        <f t="shared" si="121"/>
        <v>0</v>
      </c>
      <c r="O138" s="27">
        <v>0</v>
      </c>
      <c r="P138" s="27">
        <v>0</v>
      </c>
      <c r="Q138" s="27">
        <f t="shared" si="122"/>
        <v>0</v>
      </c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2:65" s="4" customFormat="1">
      <c r="B139" s="9"/>
      <c r="C139" s="1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2:65" s="4" customFormat="1" ht="25.5" customHeight="1">
      <c r="B140" s="10">
        <v>3700</v>
      </c>
      <c r="C140" s="13" t="s">
        <v>93</v>
      </c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2:65" s="4" customFormat="1">
      <c r="B141" s="9">
        <v>371</v>
      </c>
      <c r="C141" s="14" t="s">
        <v>62</v>
      </c>
      <c r="D141" s="27">
        <v>33243.070000000007</v>
      </c>
      <c r="E141" s="27">
        <v>3086</v>
      </c>
      <c r="F141" s="27">
        <v>3086</v>
      </c>
      <c r="G141" s="27">
        <v>0</v>
      </c>
      <c r="H141" s="27">
        <f t="shared" ref="H141:H145" si="123">+E141-F141+G141</f>
        <v>0</v>
      </c>
      <c r="I141" s="27">
        <f t="shared" ref="I141:I145" si="124">+D141+H141</f>
        <v>33243.070000000007</v>
      </c>
      <c r="J141" s="27">
        <v>6372.62</v>
      </c>
      <c r="K141" s="27">
        <f t="shared" ref="K141:K145" si="125">+I141-J141</f>
        <v>26870.450000000008</v>
      </c>
      <c r="L141" s="27">
        <v>6372.62</v>
      </c>
      <c r="M141" s="27">
        <f t="shared" ref="M141:M145" si="126">+J141-L141</f>
        <v>0</v>
      </c>
      <c r="N141" s="27">
        <f t="shared" ref="N141:N145" si="127">+I141-L141</f>
        <v>26870.450000000008</v>
      </c>
      <c r="O141" s="27">
        <v>6372.62</v>
      </c>
      <c r="P141" s="27">
        <f>+O141</f>
        <v>6372.62</v>
      </c>
      <c r="Q141" s="27">
        <f t="shared" ref="Q141:Q145" si="128">+L141-P141</f>
        <v>0</v>
      </c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2:65" s="4" customFormat="1">
      <c r="B142" s="9">
        <v>372</v>
      </c>
      <c r="C142" s="14" t="s">
        <v>63</v>
      </c>
      <c r="D142" s="27">
        <v>694589.35</v>
      </c>
      <c r="E142" s="27">
        <v>8024.33</v>
      </c>
      <c r="F142" s="27">
        <v>8024.33</v>
      </c>
      <c r="G142" s="27">
        <v>0</v>
      </c>
      <c r="H142" s="27">
        <f t="shared" si="123"/>
        <v>0</v>
      </c>
      <c r="I142" s="27">
        <f t="shared" si="124"/>
        <v>694589.35</v>
      </c>
      <c r="J142" s="27">
        <v>182191</v>
      </c>
      <c r="K142" s="27">
        <f t="shared" si="125"/>
        <v>512398.35</v>
      </c>
      <c r="L142" s="27">
        <v>182191</v>
      </c>
      <c r="M142" s="27">
        <f t="shared" si="126"/>
        <v>0</v>
      </c>
      <c r="N142" s="27">
        <f t="shared" si="127"/>
        <v>512398.35</v>
      </c>
      <c r="O142" s="27">
        <v>182191</v>
      </c>
      <c r="P142" s="27">
        <f>+O142</f>
        <v>182191</v>
      </c>
      <c r="Q142" s="27">
        <f t="shared" si="128"/>
        <v>0</v>
      </c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2:65" s="4" customFormat="1">
      <c r="B143" s="9">
        <v>375</v>
      </c>
      <c r="C143" s="14" t="s">
        <v>64</v>
      </c>
      <c r="D143" s="27">
        <v>115415.86000000002</v>
      </c>
      <c r="E143" s="27">
        <v>2137.25</v>
      </c>
      <c r="F143" s="27">
        <v>2137.25</v>
      </c>
      <c r="G143" s="27">
        <v>0</v>
      </c>
      <c r="H143" s="27">
        <f t="shared" si="123"/>
        <v>0</v>
      </c>
      <c r="I143" s="27">
        <f t="shared" si="124"/>
        <v>115415.86000000002</v>
      </c>
      <c r="J143" s="27">
        <v>12592.39</v>
      </c>
      <c r="K143" s="27">
        <f t="shared" si="125"/>
        <v>102823.47000000002</v>
      </c>
      <c r="L143" s="27">
        <v>12592.39</v>
      </c>
      <c r="M143" s="27">
        <f t="shared" si="126"/>
        <v>0</v>
      </c>
      <c r="N143" s="27">
        <f t="shared" si="127"/>
        <v>102823.47000000002</v>
      </c>
      <c r="O143" s="27">
        <v>12592.39</v>
      </c>
      <c r="P143" s="27">
        <f>+O143</f>
        <v>12592.39</v>
      </c>
      <c r="Q143" s="27">
        <f t="shared" si="128"/>
        <v>0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2:65" s="4" customFormat="1">
      <c r="B144" s="9">
        <v>376</v>
      </c>
      <c r="C144" s="14" t="s">
        <v>187</v>
      </c>
      <c r="D144" s="27">
        <v>5589.32</v>
      </c>
      <c r="E144" s="27">
        <v>0</v>
      </c>
      <c r="F144" s="27">
        <v>0</v>
      </c>
      <c r="G144" s="27">
        <v>0</v>
      </c>
      <c r="H144" s="27">
        <f t="shared" si="123"/>
        <v>0</v>
      </c>
      <c r="I144" s="27">
        <f t="shared" si="124"/>
        <v>5589.32</v>
      </c>
      <c r="J144" s="27">
        <v>0</v>
      </c>
      <c r="K144" s="27">
        <f t="shared" si="125"/>
        <v>5589.32</v>
      </c>
      <c r="L144" s="27">
        <v>0</v>
      </c>
      <c r="M144" s="27">
        <f t="shared" si="126"/>
        <v>0</v>
      </c>
      <c r="N144" s="27">
        <f t="shared" si="127"/>
        <v>5589.32</v>
      </c>
      <c r="O144" s="27">
        <v>0</v>
      </c>
      <c r="P144" s="27">
        <f>+O144</f>
        <v>0</v>
      </c>
      <c r="Q144" s="27">
        <f t="shared" si="128"/>
        <v>0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2:65" s="4" customFormat="1">
      <c r="B145" s="9">
        <v>379</v>
      </c>
      <c r="C145" s="14" t="s">
        <v>161</v>
      </c>
      <c r="D145" s="27">
        <v>6086.09</v>
      </c>
      <c r="E145" s="27">
        <v>1062.9000000000001</v>
      </c>
      <c r="F145" s="27">
        <v>1062.9000000000001</v>
      </c>
      <c r="G145" s="27">
        <v>0</v>
      </c>
      <c r="H145" s="27">
        <f t="shared" si="123"/>
        <v>0</v>
      </c>
      <c r="I145" s="27">
        <f t="shared" si="124"/>
        <v>6086.09</v>
      </c>
      <c r="J145" s="27">
        <v>1062.9000000000001</v>
      </c>
      <c r="K145" s="27">
        <f t="shared" si="125"/>
        <v>5023.1900000000005</v>
      </c>
      <c r="L145" s="27">
        <v>1062.9000000000001</v>
      </c>
      <c r="M145" s="27">
        <f t="shared" si="126"/>
        <v>0</v>
      </c>
      <c r="N145" s="27">
        <f t="shared" si="127"/>
        <v>5023.1900000000005</v>
      </c>
      <c r="O145" s="27">
        <v>1062.9000000000001</v>
      </c>
      <c r="P145" s="27">
        <f>+O145</f>
        <v>1062.9000000000001</v>
      </c>
      <c r="Q145" s="27">
        <f t="shared" si="128"/>
        <v>0</v>
      </c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2:65" s="4" customFormat="1" ht="12.75" customHeight="1">
      <c r="B146" s="9"/>
      <c r="C146" s="1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2:65" s="4" customFormat="1" ht="25.5" customHeight="1">
      <c r="B147" s="10">
        <v>3800</v>
      </c>
      <c r="C147" s="13" t="s">
        <v>162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2:65" s="4" customFormat="1">
      <c r="B148" s="9">
        <v>382</v>
      </c>
      <c r="C148" s="14" t="s">
        <v>163</v>
      </c>
      <c r="D148" s="27">
        <v>256710.51999999996</v>
      </c>
      <c r="E148" s="27">
        <v>0</v>
      </c>
      <c r="F148" s="27">
        <v>0</v>
      </c>
      <c r="G148" s="27">
        <v>0</v>
      </c>
      <c r="H148" s="27">
        <f>+E148-F148+G148</f>
        <v>0</v>
      </c>
      <c r="I148" s="27">
        <f t="shared" ref="I148:I150" si="129">+D148+H148</f>
        <v>256710.51999999996</v>
      </c>
      <c r="J148" s="27">
        <v>31913.3</v>
      </c>
      <c r="K148" s="27">
        <f t="shared" ref="K148:K150" si="130">+I148-J148</f>
        <v>224797.21999999997</v>
      </c>
      <c r="L148" s="27">
        <v>31913.3</v>
      </c>
      <c r="M148" s="27">
        <f t="shared" ref="M148:M150" si="131">+J148-L148</f>
        <v>0</v>
      </c>
      <c r="N148" s="27">
        <f t="shared" ref="N148:N150" si="132">+I148-L148</f>
        <v>224797.21999999997</v>
      </c>
      <c r="O148" s="27">
        <v>31913.3</v>
      </c>
      <c r="P148" s="27">
        <f>+O148</f>
        <v>31913.3</v>
      </c>
      <c r="Q148" s="27">
        <f t="shared" ref="Q148:Q150" si="133">+L148-P148</f>
        <v>0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2:65" s="4" customFormat="1">
      <c r="B149" s="9">
        <v>383</v>
      </c>
      <c r="C149" s="14" t="s">
        <v>183</v>
      </c>
      <c r="D149" s="27">
        <v>34304.739999999976</v>
      </c>
      <c r="E149" s="27">
        <v>0</v>
      </c>
      <c r="F149" s="27">
        <v>0</v>
      </c>
      <c r="G149" s="27">
        <v>0</v>
      </c>
      <c r="H149" s="27">
        <f>+E149-F149+G149</f>
        <v>0</v>
      </c>
      <c r="I149" s="27">
        <f t="shared" si="129"/>
        <v>34304.739999999976</v>
      </c>
      <c r="J149" s="27">
        <v>0</v>
      </c>
      <c r="K149" s="27">
        <f t="shared" si="130"/>
        <v>34304.739999999976</v>
      </c>
      <c r="L149" s="27">
        <v>0</v>
      </c>
      <c r="M149" s="27">
        <f t="shared" si="131"/>
        <v>0</v>
      </c>
      <c r="N149" s="27">
        <f t="shared" si="132"/>
        <v>34304.739999999976</v>
      </c>
      <c r="O149" s="27">
        <v>0</v>
      </c>
      <c r="P149" s="27">
        <f>+O149</f>
        <v>0</v>
      </c>
      <c r="Q149" s="27">
        <f t="shared" si="133"/>
        <v>0</v>
      </c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2:65" s="4" customFormat="1">
      <c r="B150" s="9">
        <v>384</v>
      </c>
      <c r="C150" s="14" t="s">
        <v>177</v>
      </c>
      <c r="D150" s="27">
        <v>0</v>
      </c>
      <c r="E150" s="27">
        <v>0</v>
      </c>
      <c r="F150" s="27">
        <v>0</v>
      </c>
      <c r="G150" s="27">
        <v>0</v>
      </c>
      <c r="H150" s="27">
        <f>+E150-F150+G150</f>
        <v>0</v>
      </c>
      <c r="I150" s="27">
        <f t="shared" si="129"/>
        <v>0</v>
      </c>
      <c r="J150" s="27">
        <v>0</v>
      </c>
      <c r="K150" s="27">
        <f t="shared" si="130"/>
        <v>0</v>
      </c>
      <c r="L150" s="27">
        <v>0</v>
      </c>
      <c r="M150" s="27">
        <f t="shared" si="131"/>
        <v>0</v>
      </c>
      <c r="N150" s="27">
        <f t="shared" si="132"/>
        <v>0</v>
      </c>
      <c r="O150" s="27">
        <v>0</v>
      </c>
      <c r="P150" s="27">
        <f>+O150</f>
        <v>0</v>
      </c>
      <c r="Q150" s="27">
        <f t="shared" si="133"/>
        <v>0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2:65" s="4" customFormat="1" ht="12.75" customHeight="1">
      <c r="B151" s="9"/>
      <c r="C151" s="14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2:65" s="4" customFormat="1" ht="25.5" customHeight="1">
      <c r="B152" s="10">
        <v>3900</v>
      </c>
      <c r="C152" s="13" t="s">
        <v>94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2:65" s="4" customFormat="1">
      <c r="B153" s="9">
        <v>391</v>
      </c>
      <c r="C153" s="14" t="s">
        <v>196</v>
      </c>
      <c r="D153" s="27">
        <v>7133.35</v>
      </c>
      <c r="E153" s="27">
        <v>0</v>
      </c>
      <c r="F153" s="27">
        <v>0</v>
      </c>
      <c r="G153" s="27">
        <v>0</v>
      </c>
      <c r="H153" s="27">
        <f t="shared" ref="H153" si="134">+E153-F153+G153</f>
        <v>0</v>
      </c>
      <c r="I153" s="27">
        <f t="shared" ref="I153" si="135">+D153+H153</f>
        <v>7133.35</v>
      </c>
      <c r="J153" s="27">
        <v>0</v>
      </c>
      <c r="K153" s="27">
        <f t="shared" ref="K153" si="136">+I153-J153</f>
        <v>7133.35</v>
      </c>
      <c r="L153" s="27">
        <v>0</v>
      </c>
      <c r="M153" s="27">
        <f t="shared" ref="M153" si="137">+J153-L153</f>
        <v>0</v>
      </c>
      <c r="N153" s="27">
        <f t="shared" ref="N153:N157" si="138">+I153-L153</f>
        <v>7133.35</v>
      </c>
      <c r="O153" s="27">
        <v>0</v>
      </c>
      <c r="P153" s="27">
        <f t="shared" ref="P153:P159" si="139">+O153</f>
        <v>0</v>
      </c>
      <c r="Q153" s="27">
        <f t="shared" ref="Q153" si="140">+L153-P153</f>
        <v>0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2:65" s="4" customFormat="1">
      <c r="B154" s="9">
        <v>392</v>
      </c>
      <c r="C154" s="14" t="s">
        <v>65</v>
      </c>
      <c r="D154" s="27">
        <v>16908689.550000001</v>
      </c>
      <c r="E154" s="27">
        <v>68177.55</v>
      </c>
      <c r="F154" s="27">
        <v>68177.55</v>
      </c>
      <c r="G154" s="27">
        <v>0</v>
      </c>
      <c r="H154" s="27">
        <f t="shared" ref="H154:H159" si="141">+E154-F154+G154</f>
        <v>0</v>
      </c>
      <c r="I154" s="27">
        <f t="shared" ref="I154:I159" si="142">+D154+H154</f>
        <v>16908689.550000001</v>
      </c>
      <c r="J154" s="27">
        <v>279073.87</v>
      </c>
      <c r="K154" s="27">
        <f t="shared" ref="K154:K159" si="143">+I154-J154</f>
        <v>16629615.680000002</v>
      </c>
      <c r="L154" s="27">
        <v>153174.03</v>
      </c>
      <c r="M154" s="27">
        <f t="shared" ref="M154:M159" si="144">+J154-L154</f>
        <v>125899.84</v>
      </c>
      <c r="N154" s="27">
        <f t="shared" si="138"/>
        <v>16755515.520000001</v>
      </c>
      <c r="O154" s="27">
        <v>153174.03</v>
      </c>
      <c r="P154" s="27">
        <f t="shared" si="139"/>
        <v>153174.03</v>
      </c>
      <c r="Q154" s="27">
        <f t="shared" ref="Q154:Q159" si="145">+L154-P154</f>
        <v>0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2:65" s="4" customFormat="1">
      <c r="B155" s="9">
        <v>394</v>
      </c>
      <c r="C155" s="14" t="s">
        <v>200</v>
      </c>
      <c r="D155" s="27">
        <v>650000</v>
      </c>
      <c r="E155" s="27">
        <v>0</v>
      </c>
      <c r="F155" s="27">
        <v>0</v>
      </c>
      <c r="G155" s="27">
        <v>0</v>
      </c>
      <c r="H155" s="27">
        <f t="shared" si="141"/>
        <v>0</v>
      </c>
      <c r="I155" s="27">
        <f t="shared" si="142"/>
        <v>650000</v>
      </c>
      <c r="J155" s="27">
        <v>144265.64000000001</v>
      </c>
      <c r="K155" s="27">
        <f t="shared" si="143"/>
        <v>505734.36</v>
      </c>
      <c r="L155" s="27">
        <v>144265.64000000001</v>
      </c>
      <c r="M155" s="27">
        <f t="shared" si="144"/>
        <v>0</v>
      </c>
      <c r="N155" s="27">
        <f t="shared" si="138"/>
        <v>505734.36</v>
      </c>
      <c r="O155" s="27">
        <v>144265.64000000001</v>
      </c>
      <c r="P155" s="27">
        <f t="shared" si="139"/>
        <v>144265.64000000001</v>
      </c>
      <c r="Q155" s="27">
        <f t="shared" si="145"/>
        <v>0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2:65" s="4" customFormat="1">
      <c r="B156" s="9">
        <v>395</v>
      </c>
      <c r="C156" s="14" t="s">
        <v>66</v>
      </c>
      <c r="D156" s="27">
        <v>20316.920000000002</v>
      </c>
      <c r="E156" s="27">
        <v>0</v>
      </c>
      <c r="F156" s="27">
        <v>0</v>
      </c>
      <c r="G156" s="27">
        <v>0</v>
      </c>
      <c r="H156" s="27">
        <f t="shared" si="141"/>
        <v>0</v>
      </c>
      <c r="I156" s="27">
        <f t="shared" si="142"/>
        <v>20316.920000000002</v>
      </c>
      <c r="J156" s="27">
        <v>0</v>
      </c>
      <c r="K156" s="27">
        <f t="shared" si="143"/>
        <v>20316.920000000002</v>
      </c>
      <c r="L156" s="27">
        <v>0</v>
      </c>
      <c r="M156" s="27">
        <f t="shared" si="144"/>
        <v>0</v>
      </c>
      <c r="N156" s="27">
        <f t="shared" si="138"/>
        <v>20316.920000000002</v>
      </c>
      <c r="O156" s="27">
        <v>0</v>
      </c>
      <c r="P156" s="27">
        <f t="shared" si="139"/>
        <v>0</v>
      </c>
      <c r="Q156" s="27">
        <f t="shared" si="145"/>
        <v>0</v>
      </c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2:65" s="4" customFormat="1">
      <c r="B157" s="9">
        <v>396</v>
      </c>
      <c r="C157" s="14" t="s">
        <v>67</v>
      </c>
      <c r="D157" s="27">
        <v>0</v>
      </c>
      <c r="E157" s="27">
        <v>0</v>
      </c>
      <c r="F157" s="27">
        <v>0</v>
      </c>
      <c r="G157" s="27">
        <v>0</v>
      </c>
      <c r="H157" s="27">
        <f t="shared" si="141"/>
        <v>0</v>
      </c>
      <c r="I157" s="27">
        <f t="shared" si="142"/>
        <v>0</v>
      </c>
      <c r="J157" s="27">
        <v>0</v>
      </c>
      <c r="K157" s="27">
        <f t="shared" si="143"/>
        <v>0</v>
      </c>
      <c r="L157" s="27">
        <v>0</v>
      </c>
      <c r="M157" s="27">
        <f t="shared" si="144"/>
        <v>0</v>
      </c>
      <c r="N157" s="27">
        <f t="shared" si="138"/>
        <v>0</v>
      </c>
      <c r="O157" s="27">
        <v>0</v>
      </c>
      <c r="P157" s="27">
        <f t="shared" si="139"/>
        <v>0</v>
      </c>
      <c r="Q157" s="27">
        <f t="shared" si="145"/>
        <v>0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2:65" s="4" customFormat="1" ht="25.5">
      <c r="B158" s="9">
        <v>398</v>
      </c>
      <c r="C158" s="14" t="s">
        <v>164</v>
      </c>
      <c r="D158" s="27">
        <v>1905014.9400000006</v>
      </c>
      <c r="E158" s="27">
        <v>0</v>
      </c>
      <c r="F158" s="27">
        <v>0</v>
      </c>
      <c r="G158" s="27">
        <v>0</v>
      </c>
      <c r="H158" s="27">
        <f t="shared" si="141"/>
        <v>0</v>
      </c>
      <c r="I158" s="27">
        <f t="shared" si="142"/>
        <v>1905014.9400000006</v>
      </c>
      <c r="J158" s="27">
        <v>394599</v>
      </c>
      <c r="K158" s="27">
        <f t="shared" si="143"/>
        <v>1510415.9400000006</v>
      </c>
      <c r="L158" s="27">
        <v>394599</v>
      </c>
      <c r="M158" s="27">
        <f t="shared" si="144"/>
        <v>0</v>
      </c>
      <c r="N158" s="27">
        <f t="shared" ref="N158:N159" si="146">+I158-L158</f>
        <v>1510415.9400000006</v>
      </c>
      <c r="O158" s="27">
        <v>274460</v>
      </c>
      <c r="P158" s="27">
        <f t="shared" si="139"/>
        <v>274460</v>
      </c>
      <c r="Q158" s="27">
        <f t="shared" si="145"/>
        <v>120139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2:65" s="4" customFormat="1">
      <c r="B159" s="9">
        <v>399</v>
      </c>
      <c r="C159" s="14" t="s">
        <v>6</v>
      </c>
      <c r="D159" s="27">
        <v>244175.33000000002</v>
      </c>
      <c r="E159" s="27">
        <v>39689.56</v>
      </c>
      <c r="F159" s="27">
        <v>39689.56</v>
      </c>
      <c r="G159" s="27">
        <v>0</v>
      </c>
      <c r="H159" s="27">
        <f t="shared" si="141"/>
        <v>0</v>
      </c>
      <c r="I159" s="27">
        <f t="shared" si="142"/>
        <v>244175.33000000002</v>
      </c>
      <c r="J159" s="27">
        <v>72758.100000000006</v>
      </c>
      <c r="K159" s="27">
        <f t="shared" si="143"/>
        <v>171417.23</v>
      </c>
      <c r="L159" s="27">
        <v>54966.3</v>
      </c>
      <c r="M159" s="27">
        <f t="shared" si="144"/>
        <v>17791.800000000003</v>
      </c>
      <c r="N159" s="27">
        <f t="shared" si="146"/>
        <v>189209.03000000003</v>
      </c>
      <c r="O159" s="27">
        <v>54966.3</v>
      </c>
      <c r="P159" s="27">
        <f t="shared" si="139"/>
        <v>54966.3</v>
      </c>
      <c r="Q159" s="27">
        <f t="shared" si="145"/>
        <v>0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2:65" s="36" customFormat="1" ht="25.5" customHeight="1">
      <c r="B160" s="37"/>
      <c r="C160" s="38" t="s">
        <v>126</v>
      </c>
      <c r="D160" s="39">
        <f>SUM(D93:D159)</f>
        <v>77930741.459999993</v>
      </c>
      <c r="E160" s="39">
        <f>SUM(E93:E159)</f>
        <v>3042628.6599999992</v>
      </c>
      <c r="F160" s="39">
        <f t="shared" ref="F160:Q160" si="147">SUM(F93:F159)</f>
        <v>3042628.6599999997</v>
      </c>
      <c r="G160" s="39">
        <f t="shared" si="147"/>
        <v>0</v>
      </c>
      <c r="H160" s="39">
        <f t="shared" si="147"/>
        <v>0</v>
      </c>
      <c r="I160" s="39">
        <f t="shared" si="147"/>
        <v>77930741.460000008</v>
      </c>
      <c r="J160" s="39">
        <f t="shared" si="147"/>
        <v>20188477.620000005</v>
      </c>
      <c r="K160" s="39">
        <f t="shared" si="147"/>
        <v>57742263.839999996</v>
      </c>
      <c r="L160" s="39">
        <f t="shared" ref="L160" si="148">SUM(L93:L159)</f>
        <v>12786274.160000002</v>
      </c>
      <c r="M160" s="39">
        <f t="shared" si="147"/>
        <v>7402203.46</v>
      </c>
      <c r="N160" s="39">
        <f t="shared" si="147"/>
        <v>65144467.300000012</v>
      </c>
      <c r="O160" s="39">
        <f t="shared" si="147"/>
        <v>9853504.9200000018</v>
      </c>
      <c r="P160" s="39">
        <f t="shared" si="147"/>
        <v>9853504.9200000018</v>
      </c>
      <c r="Q160" s="39">
        <f t="shared" si="147"/>
        <v>2932769.24</v>
      </c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</row>
    <row r="161" spans="1:65" s="4" customFormat="1" ht="12.75" customHeight="1">
      <c r="A161" s="2"/>
      <c r="B161" s="57"/>
      <c r="C161" s="58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1:65" s="3" customFormat="1" ht="25.5" customHeight="1">
      <c r="A162" s="2"/>
      <c r="B162" s="11">
        <v>4000</v>
      </c>
      <c r="C162" s="12" t="s">
        <v>7</v>
      </c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1:65" s="3" customFormat="1" ht="25.5" customHeight="1">
      <c r="A163" s="2"/>
      <c r="B163" s="10">
        <v>4400</v>
      </c>
      <c r="C163" s="13" t="s">
        <v>95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1:65" s="4" customFormat="1">
      <c r="A164" s="2"/>
      <c r="B164" s="9">
        <v>441</v>
      </c>
      <c r="C164" s="14" t="s">
        <v>68</v>
      </c>
      <c r="D164" s="27">
        <v>0</v>
      </c>
      <c r="E164" s="27">
        <v>0</v>
      </c>
      <c r="F164" s="27">
        <v>0</v>
      </c>
      <c r="G164" s="27">
        <v>0</v>
      </c>
      <c r="H164" s="27">
        <f t="shared" ref="H164" si="149">+E164-F164+G164</f>
        <v>0</v>
      </c>
      <c r="I164" s="27">
        <f t="shared" ref="I164" si="150">+D164+H164</f>
        <v>0</v>
      </c>
      <c r="J164" s="27">
        <v>0</v>
      </c>
      <c r="K164" s="27">
        <f t="shared" ref="K164" si="151">+I164-J164</f>
        <v>0</v>
      </c>
      <c r="L164" s="27">
        <v>0</v>
      </c>
      <c r="M164" s="27">
        <f t="shared" ref="M164" si="152">+J164-L164</f>
        <v>0</v>
      </c>
      <c r="N164" s="27">
        <f>+I164-L164</f>
        <v>0</v>
      </c>
      <c r="O164" s="27">
        <v>0</v>
      </c>
      <c r="P164" s="27">
        <f>+O164</f>
        <v>0</v>
      </c>
      <c r="Q164" s="27">
        <f t="shared" ref="Q164" si="153">+L164-P164</f>
        <v>0</v>
      </c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1:65" s="36" customFormat="1" ht="25.5" customHeight="1">
      <c r="A165" s="43"/>
      <c r="B165" s="33"/>
      <c r="C165" s="34" t="s">
        <v>127</v>
      </c>
      <c r="D165" s="35">
        <f>SUM(D162:D164)</f>
        <v>0</v>
      </c>
      <c r="E165" s="35">
        <f t="shared" ref="E165:Q165" si="154">SUM(E162:E164)</f>
        <v>0</v>
      </c>
      <c r="F165" s="35">
        <f t="shared" si="154"/>
        <v>0</v>
      </c>
      <c r="G165" s="35">
        <f t="shared" si="154"/>
        <v>0</v>
      </c>
      <c r="H165" s="35">
        <f t="shared" si="154"/>
        <v>0</v>
      </c>
      <c r="I165" s="35">
        <f t="shared" si="154"/>
        <v>0</v>
      </c>
      <c r="J165" s="35">
        <f t="shared" si="154"/>
        <v>0</v>
      </c>
      <c r="K165" s="35">
        <f t="shared" si="154"/>
        <v>0</v>
      </c>
      <c r="L165" s="35">
        <f t="shared" ref="L165" si="155">SUM(L162:L164)</f>
        <v>0</v>
      </c>
      <c r="M165" s="35">
        <f t="shared" si="154"/>
        <v>0</v>
      </c>
      <c r="N165" s="35">
        <f t="shared" si="154"/>
        <v>0</v>
      </c>
      <c r="O165" s="35">
        <f t="shared" si="154"/>
        <v>0</v>
      </c>
      <c r="P165" s="35">
        <f t="shared" si="154"/>
        <v>0</v>
      </c>
      <c r="Q165" s="35">
        <f t="shared" si="154"/>
        <v>0</v>
      </c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</row>
    <row r="166" spans="1:65" s="4" customFormat="1" ht="25.5" customHeight="1">
      <c r="A166" s="2"/>
      <c r="B166" s="15"/>
      <c r="C166" s="16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1:65" s="4" customFormat="1" ht="25.5" customHeight="1">
      <c r="A167" s="2"/>
      <c r="B167" s="10">
        <v>5000</v>
      </c>
      <c r="C167" s="13" t="s">
        <v>8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1:65" s="4" customFormat="1" ht="25.5" customHeight="1">
      <c r="B168" s="10">
        <v>5100</v>
      </c>
      <c r="C168" s="13" t="s">
        <v>96</v>
      </c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1:65" s="4" customFormat="1">
      <c r="B169" s="9">
        <v>511</v>
      </c>
      <c r="C169" s="14" t="s">
        <v>69</v>
      </c>
      <c r="D169" s="27">
        <v>150000</v>
      </c>
      <c r="E169" s="27">
        <v>27306.400000000001</v>
      </c>
      <c r="F169" s="27">
        <v>149976.4</v>
      </c>
      <c r="G169" s="27">
        <v>0</v>
      </c>
      <c r="H169" s="27">
        <f t="shared" ref="H169:H171" si="156">+E169-F169+G169</f>
        <v>-122670</v>
      </c>
      <c r="I169" s="27">
        <f t="shared" ref="I169:I171" si="157">+D169+H169</f>
        <v>27330</v>
      </c>
      <c r="J169" s="27">
        <v>27306.400000000001</v>
      </c>
      <c r="K169" s="27">
        <f t="shared" ref="K169:K171" si="158">+I169-J169</f>
        <v>23.599999999998545</v>
      </c>
      <c r="L169" s="27">
        <v>4976.3999999999996</v>
      </c>
      <c r="M169" s="27">
        <f t="shared" ref="M169:M171" si="159">+J169-L169</f>
        <v>22330</v>
      </c>
      <c r="N169" s="27">
        <f t="shared" ref="N169:N171" si="160">+I169-L169</f>
        <v>22353.599999999999</v>
      </c>
      <c r="O169" s="27">
        <v>0</v>
      </c>
      <c r="P169" s="27">
        <f>+O169</f>
        <v>0</v>
      </c>
      <c r="Q169" s="27">
        <f t="shared" ref="Q169:Q171" si="161">+L169-P169</f>
        <v>4976.3999999999996</v>
      </c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1:65" s="4" customFormat="1">
      <c r="B170" s="9">
        <v>515</v>
      </c>
      <c r="C170" s="14" t="s">
        <v>70</v>
      </c>
      <c r="D170" s="27">
        <v>600000</v>
      </c>
      <c r="E170" s="27">
        <v>657613.93000000005</v>
      </c>
      <c r="F170" s="27">
        <v>296950.59000000003</v>
      </c>
      <c r="G170" s="27">
        <v>0</v>
      </c>
      <c r="H170" s="27">
        <f t="shared" si="156"/>
        <v>360663.34</v>
      </c>
      <c r="I170" s="27">
        <f t="shared" si="157"/>
        <v>960663.34000000008</v>
      </c>
      <c r="J170" s="27">
        <v>810851.42</v>
      </c>
      <c r="K170" s="27">
        <f t="shared" si="158"/>
        <v>149811.92000000004</v>
      </c>
      <c r="L170" s="27">
        <v>210847.21</v>
      </c>
      <c r="M170" s="27">
        <f t="shared" si="159"/>
        <v>600004.21000000008</v>
      </c>
      <c r="N170" s="27">
        <f t="shared" si="160"/>
        <v>749816.13000000012</v>
      </c>
      <c r="O170" s="27">
        <v>96993.4</v>
      </c>
      <c r="P170" s="27">
        <f>+O170</f>
        <v>96993.4</v>
      </c>
      <c r="Q170" s="27">
        <f t="shared" si="161"/>
        <v>113853.81</v>
      </c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1:65" s="4" customFormat="1">
      <c r="B171" s="9">
        <v>519</v>
      </c>
      <c r="C171" s="14" t="s">
        <v>71</v>
      </c>
      <c r="D171" s="27">
        <v>150000</v>
      </c>
      <c r="E171" s="27">
        <v>4190</v>
      </c>
      <c r="F171" s="27">
        <v>128744.62</v>
      </c>
      <c r="G171" s="27">
        <v>0</v>
      </c>
      <c r="H171" s="27">
        <f t="shared" si="156"/>
        <v>-124554.62</v>
      </c>
      <c r="I171" s="27">
        <f t="shared" si="157"/>
        <v>25445.380000000005</v>
      </c>
      <c r="J171" s="27">
        <v>4190</v>
      </c>
      <c r="K171" s="27">
        <f t="shared" si="158"/>
        <v>21255.380000000005</v>
      </c>
      <c r="L171" s="27">
        <v>4190</v>
      </c>
      <c r="M171" s="27">
        <f t="shared" si="159"/>
        <v>0</v>
      </c>
      <c r="N171" s="27">
        <f t="shared" si="160"/>
        <v>21255.380000000005</v>
      </c>
      <c r="O171" s="27">
        <v>4190</v>
      </c>
      <c r="P171" s="27">
        <f>+O171</f>
        <v>4190</v>
      </c>
      <c r="Q171" s="27">
        <f t="shared" si="161"/>
        <v>0</v>
      </c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1:65" s="4" customFormat="1" ht="12.75" customHeight="1">
      <c r="B172" s="9"/>
      <c r="C172" s="1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1:65" s="4" customFormat="1" ht="25.5" customHeight="1">
      <c r="B173" s="10">
        <v>5200</v>
      </c>
      <c r="C173" s="13" t="s">
        <v>188</v>
      </c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1:65" s="4" customFormat="1">
      <c r="B174" s="9">
        <v>521</v>
      </c>
      <c r="C174" s="14" t="s">
        <v>189</v>
      </c>
      <c r="D174" s="27">
        <v>30000</v>
      </c>
      <c r="E174" s="27">
        <v>0</v>
      </c>
      <c r="F174" s="27">
        <v>23919.66</v>
      </c>
      <c r="G174" s="27">
        <v>0</v>
      </c>
      <c r="H174" s="27">
        <f t="shared" ref="H174:H175" si="162">+E174-F174+G174</f>
        <v>-23919.66</v>
      </c>
      <c r="I174" s="27">
        <f t="shared" ref="I174:I175" si="163">+D174+H174</f>
        <v>6080.34</v>
      </c>
      <c r="J174" s="27">
        <v>0</v>
      </c>
      <c r="K174" s="27">
        <f t="shared" ref="K174:K175" si="164">+I174-J174</f>
        <v>6080.34</v>
      </c>
      <c r="L174" s="27">
        <v>0</v>
      </c>
      <c r="M174" s="27">
        <f t="shared" ref="M174:M175" si="165">+J174-L174</f>
        <v>0</v>
      </c>
      <c r="N174" s="27">
        <f>+I174-L174</f>
        <v>6080.34</v>
      </c>
      <c r="O174" s="27">
        <v>0</v>
      </c>
      <c r="P174" s="27">
        <f>+O174</f>
        <v>0</v>
      </c>
      <c r="Q174" s="27">
        <f t="shared" ref="Q174:Q175" si="166">+L174-P174</f>
        <v>0</v>
      </c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1:65" s="4" customFormat="1">
      <c r="B175" s="9">
        <v>523</v>
      </c>
      <c r="C175" s="14" t="s">
        <v>191</v>
      </c>
      <c r="D175" s="27">
        <v>30000</v>
      </c>
      <c r="E175" s="27">
        <v>0</v>
      </c>
      <c r="F175" s="27">
        <v>0</v>
      </c>
      <c r="G175" s="27">
        <v>0</v>
      </c>
      <c r="H175" s="27">
        <f t="shared" si="162"/>
        <v>0</v>
      </c>
      <c r="I175" s="27">
        <f t="shared" si="163"/>
        <v>30000</v>
      </c>
      <c r="J175" s="27">
        <v>0</v>
      </c>
      <c r="K175" s="27">
        <f t="shared" si="164"/>
        <v>30000</v>
      </c>
      <c r="L175" s="27">
        <v>0</v>
      </c>
      <c r="M175" s="27">
        <f t="shared" si="165"/>
        <v>0</v>
      </c>
      <c r="N175" s="27">
        <f>+I175-L175</f>
        <v>30000</v>
      </c>
      <c r="O175" s="27">
        <v>0</v>
      </c>
      <c r="P175" s="27">
        <f>+O175</f>
        <v>0</v>
      </c>
      <c r="Q175" s="27">
        <f t="shared" si="166"/>
        <v>0</v>
      </c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1:65" s="4" customFormat="1">
      <c r="B176" s="9"/>
      <c r="C176" s="14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2:65" s="4" customFormat="1" ht="25.5" customHeight="1">
      <c r="B177" s="10">
        <v>5300</v>
      </c>
      <c r="C177" s="13" t="s">
        <v>192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2:65" s="4" customFormat="1">
      <c r="B178" s="9">
        <v>531</v>
      </c>
      <c r="C178" s="14" t="s">
        <v>193</v>
      </c>
      <c r="D178" s="27">
        <v>150000</v>
      </c>
      <c r="E178" s="27">
        <v>0</v>
      </c>
      <c r="F178" s="27">
        <v>22199.99</v>
      </c>
      <c r="G178" s="27">
        <v>0</v>
      </c>
      <c r="H178" s="27">
        <f t="shared" ref="H178" si="167">+E178-F178+G178</f>
        <v>-22199.99</v>
      </c>
      <c r="I178" s="27">
        <f t="shared" ref="I178" si="168">+D178+H178</f>
        <v>127800.01</v>
      </c>
      <c r="J178" s="27">
        <v>0</v>
      </c>
      <c r="K178" s="27">
        <f t="shared" ref="K178" si="169">+I178-J178</f>
        <v>127800.01</v>
      </c>
      <c r="L178" s="27">
        <v>0</v>
      </c>
      <c r="M178" s="27">
        <f>+J178-L178</f>
        <v>0</v>
      </c>
      <c r="N178" s="27">
        <f>+I178-L178</f>
        <v>127800.01</v>
      </c>
      <c r="O178" s="27">
        <v>0</v>
      </c>
      <c r="P178" s="27">
        <f>+O178</f>
        <v>0</v>
      </c>
      <c r="Q178" s="27">
        <f t="shared" ref="Q178" si="170">+L178-P178</f>
        <v>0</v>
      </c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2:65" s="4" customFormat="1">
      <c r="B179" s="9"/>
      <c r="C179" s="14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2:65" s="4" customFormat="1" ht="25.5" customHeight="1">
      <c r="B180" s="10">
        <v>5400</v>
      </c>
      <c r="C180" s="13" t="s">
        <v>97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2:65" s="4" customFormat="1">
      <c r="B181" s="9">
        <v>541</v>
      </c>
      <c r="C181" s="14" t="s">
        <v>72</v>
      </c>
      <c r="D181" s="27">
        <v>1050000</v>
      </c>
      <c r="E181" s="27">
        <v>247199.99</v>
      </c>
      <c r="F181" s="27">
        <v>11600</v>
      </c>
      <c r="G181" s="27">
        <v>0</v>
      </c>
      <c r="H181" s="27">
        <f t="shared" ref="H181:H182" si="171">+E181-F181+G181</f>
        <v>235599.99</v>
      </c>
      <c r="I181" s="27">
        <f t="shared" ref="I181:I182" si="172">+D181+H181</f>
        <v>1285599.99</v>
      </c>
      <c r="J181" s="27">
        <v>247199.99</v>
      </c>
      <c r="K181" s="27">
        <f t="shared" ref="K181:K182" si="173">+I181-J181</f>
        <v>1038400</v>
      </c>
      <c r="L181" s="27">
        <v>0</v>
      </c>
      <c r="M181" s="27">
        <f>+J181-L181</f>
        <v>247199.99</v>
      </c>
      <c r="N181" s="27">
        <f>+I181-L181</f>
        <v>1285599.99</v>
      </c>
      <c r="O181" s="27">
        <v>0</v>
      </c>
      <c r="P181" s="27">
        <f>+O181</f>
        <v>0</v>
      </c>
      <c r="Q181" s="27">
        <f t="shared" ref="Q181:Q182" si="174">+L181-P181</f>
        <v>0</v>
      </c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2:65" s="4" customFormat="1">
      <c r="B182" s="9">
        <v>542</v>
      </c>
      <c r="C182" s="14" t="s">
        <v>202</v>
      </c>
      <c r="D182" s="27">
        <v>0</v>
      </c>
      <c r="E182" s="27">
        <v>11600</v>
      </c>
      <c r="F182" s="27">
        <v>0</v>
      </c>
      <c r="G182" s="27">
        <v>0</v>
      </c>
      <c r="H182" s="27">
        <f t="shared" si="171"/>
        <v>11600</v>
      </c>
      <c r="I182" s="27">
        <f t="shared" si="172"/>
        <v>11600</v>
      </c>
      <c r="J182" s="27">
        <v>11600</v>
      </c>
      <c r="K182" s="27">
        <f t="shared" si="173"/>
        <v>0</v>
      </c>
      <c r="L182" s="27">
        <v>11600</v>
      </c>
      <c r="M182" s="27">
        <f>+J182-L182</f>
        <v>0</v>
      </c>
      <c r="N182" s="27">
        <f>+I182-L182</f>
        <v>0</v>
      </c>
      <c r="O182" s="27">
        <v>11600</v>
      </c>
      <c r="P182" s="27">
        <f>+O182</f>
        <v>11600</v>
      </c>
      <c r="Q182" s="27">
        <f t="shared" si="174"/>
        <v>0</v>
      </c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2:65" s="4" customFormat="1" ht="12.75" customHeight="1">
      <c r="B183" s="9"/>
      <c r="C183" s="14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2:65" s="4" customFormat="1" ht="25.5" customHeight="1">
      <c r="B184" s="10">
        <v>5600</v>
      </c>
      <c r="C184" s="13" t="s">
        <v>107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2:65" s="4" customFormat="1" ht="25.5" customHeight="1">
      <c r="B185" s="9">
        <v>562</v>
      </c>
      <c r="C185" s="14" t="s">
        <v>201</v>
      </c>
      <c r="D185" s="27">
        <v>300000</v>
      </c>
      <c r="E185" s="27">
        <v>1316460</v>
      </c>
      <c r="F185" s="27">
        <v>0</v>
      </c>
      <c r="G185" s="27">
        <v>0</v>
      </c>
      <c r="H185" s="27">
        <f t="shared" ref="H185:H191" si="175">+E185-F185+G185</f>
        <v>1316460</v>
      </c>
      <c r="I185" s="27">
        <f t="shared" ref="I185" si="176">+D185+H185</f>
        <v>1616460</v>
      </c>
      <c r="J185" s="27">
        <v>1616460</v>
      </c>
      <c r="K185" s="27">
        <f t="shared" ref="K185:K191" si="177">+I185-J185</f>
        <v>0</v>
      </c>
      <c r="L185" s="27">
        <v>696580</v>
      </c>
      <c r="M185" s="27">
        <f t="shared" ref="M185:M191" si="178">+J185-L185</f>
        <v>919880</v>
      </c>
      <c r="N185" s="27">
        <f t="shared" ref="N185:N191" si="179">+I185-L185</f>
        <v>919880</v>
      </c>
      <c r="O185" s="27">
        <v>696580</v>
      </c>
      <c r="P185" s="27">
        <f t="shared" ref="P185:P191" si="180">+O185</f>
        <v>696580</v>
      </c>
      <c r="Q185" s="27">
        <f t="shared" ref="Q185:Q191" si="181">+L185-P185</f>
        <v>0</v>
      </c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2:65" s="4" customFormat="1">
      <c r="B186" s="9">
        <v>563</v>
      </c>
      <c r="C186" s="14" t="s">
        <v>73</v>
      </c>
      <c r="D186" s="27">
        <v>900000</v>
      </c>
      <c r="E186" s="27">
        <v>0</v>
      </c>
      <c r="F186" s="27">
        <v>790500</v>
      </c>
      <c r="G186" s="27">
        <v>0</v>
      </c>
      <c r="H186" s="27">
        <f t="shared" si="175"/>
        <v>-790500</v>
      </c>
      <c r="I186" s="27">
        <f t="shared" ref="I186:I191" si="182">+D186+H186</f>
        <v>109500</v>
      </c>
      <c r="J186" s="27">
        <v>0</v>
      </c>
      <c r="K186" s="27">
        <f t="shared" si="177"/>
        <v>109500</v>
      </c>
      <c r="L186" s="27">
        <v>0</v>
      </c>
      <c r="M186" s="27">
        <f t="shared" si="178"/>
        <v>0</v>
      </c>
      <c r="N186" s="27">
        <f t="shared" si="179"/>
        <v>109500</v>
      </c>
      <c r="O186" s="27">
        <v>0</v>
      </c>
      <c r="P186" s="27">
        <f t="shared" si="180"/>
        <v>0</v>
      </c>
      <c r="Q186" s="27">
        <f t="shared" si="181"/>
        <v>0</v>
      </c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2:65" s="4" customFormat="1" ht="25.5">
      <c r="B187" s="9">
        <v>564</v>
      </c>
      <c r="C187" s="14" t="s">
        <v>74</v>
      </c>
      <c r="D187" s="27">
        <v>100000</v>
      </c>
      <c r="E187" s="27">
        <v>0</v>
      </c>
      <c r="F187" s="27">
        <v>0</v>
      </c>
      <c r="G187" s="27">
        <v>0</v>
      </c>
      <c r="H187" s="27">
        <f t="shared" si="175"/>
        <v>0</v>
      </c>
      <c r="I187" s="27">
        <f t="shared" si="182"/>
        <v>100000</v>
      </c>
      <c r="J187" s="27">
        <v>0</v>
      </c>
      <c r="K187" s="27">
        <f t="shared" si="177"/>
        <v>100000</v>
      </c>
      <c r="L187" s="27">
        <v>0</v>
      </c>
      <c r="M187" s="27">
        <f t="shared" si="178"/>
        <v>0</v>
      </c>
      <c r="N187" s="27">
        <f t="shared" si="179"/>
        <v>100000</v>
      </c>
      <c r="O187" s="27">
        <v>0</v>
      </c>
      <c r="P187" s="27">
        <f t="shared" si="180"/>
        <v>0</v>
      </c>
      <c r="Q187" s="27">
        <f t="shared" si="181"/>
        <v>0</v>
      </c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2:65" s="4" customFormat="1">
      <c r="B188" s="9">
        <v>565</v>
      </c>
      <c r="C188" s="14" t="s">
        <v>75</v>
      </c>
      <c r="D188" s="27">
        <v>20000</v>
      </c>
      <c r="E188" s="27">
        <v>0</v>
      </c>
      <c r="F188" s="27">
        <v>0</v>
      </c>
      <c r="G188" s="27">
        <v>0</v>
      </c>
      <c r="H188" s="27">
        <f t="shared" si="175"/>
        <v>0</v>
      </c>
      <c r="I188" s="27">
        <f t="shared" si="182"/>
        <v>20000</v>
      </c>
      <c r="J188" s="27">
        <v>0</v>
      </c>
      <c r="K188" s="27">
        <f t="shared" si="177"/>
        <v>20000</v>
      </c>
      <c r="L188" s="27">
        <v>0</v>
      </c>
      <c r="M188" s="27">
        <f t="shared" si="178"/>
        <v>0</v>
      </c>
      <c r="N188" s="27">
        <f t="shared" si="179"/>
        <v>20000</v>
      </c>
      <c r="O188" s="27">
        <v>0</v>
      </c>
      <c r="P188" s="27">
        <f t="shared" si="180"/>
        <v>0</v>
      </c>
      <c r="Q188" s="27">
        <f t="shared" si="181"/>
        <v>0</v>
      </c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2:65" s="4" customFormat="1" ht="25.5">
      <c r="B189" s="9">
        <v>566</v>
      </c>
      <c r="C189" s="14" t="s">
        <v>76</v>
      </c>
      <c r="D189" s="27">
        <v>150000</v>
      </c>
      <c r="E189" s="27">
        <v>0</v>
      </c>
      <c r="F189" s="27">
        <v>100000</v>
      </c>
      <c r="G189" s="27">
        <v>0</v>
      </c>
      <c r="H189" s="27">
        <f t="shared" si="175"/>
        <v>-100000</v>
      </c>
      <c r="I189" s="27">
        <f t="shared" si="182"/>
        <v>50000</v>
      </c>
      <c r="J189" s="27">
        <v>0</v>
      </c>
      <c r="K189" s="27">
        <f t="shared" si="177"/>
        <v>50000</v>
      </c>
      <c r="L189" s="27">
        <v>0</v>
      </c>
      <c r="M189" s="27">
        <f t="shared" si="178"/>
        <v>0</v>
      </c>
      <c r="N189" s="27">
        <f t="shared" si="179"/>
        <v>50000</v>
      </c>
      <c r="O189" s="27">
        <v>0</v>
      </c>
      <c r="P189" s="27">
        <f t="shared" si="180"/>
        <v>0</v>
      </c>
      <c r="Q189" s="27">
        <f t="shared" si="181"/>
        <v>0</v>
      </c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2:65" s="4" customFormat="1">
      <c r="B190" s="9">
        <v>567</v>
      </c>
      <c r="C190" s="14" t="s">
        <v>77</v>
      </c>
      <c r="D190" s="27">
        <v>50000</v>
      </c>
      <c r="E190" s="27">
        <v>0</v>
      </c>
      <c r="F190" s="27">
        <v>0</v>
      </c>
      <c r="G190" s="27">
        <v>0</v>
      </c>
      <c r="H190" s="27">
        <f t="shared" si="175"/>
        <v>0</v>
      </c>
      <c r="I190" s="27">
        <f t="shared" si="182"/>
        <v>50000</v>
      </c>
      <c r="J190" s="27">
        <v>0</v>
      </c>
      <c r="K190" s="27">
        <f t="shared" si="177"/>
        <v>50000</v>
      </c>
      <c r="L190" s="27">
        <v>0</v>
      </c>
      <c r="M190" s="27">
        <f t="shared" si="178"/>
        <v>0</v>
      </c>
      <c r="N190" s="27">
        <f t="shared" si="179"/>
        <v>50000</v>
      </c>
      <c r="O190" s="27">
        <v>0</v>
      </c>
      <c r="P190" s="27">
        <f t="shared" si="180"/>
        <v>0</v>
      </c>
      <c r="Q190" s="27">
        <f t="shared" si="181"/>
        <v>0</v>
      </c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  <row r="191" spans="2:65" s="4" customFormat="1">
      <c r="B191" s="9">
        <v>569</v>
      </c>
      <c r="C191" s="14" t="s">
        <v>78</v>
      </c>
      <c r="D191" s="27">
        <v>7801160</v>
      </c>
      <c r="E191" s="27">
        <v>470024.82</v>
      </c>
      <c r="F191" s="27">
        <v>1210503.8799999999</v>
      </c>
      <c r="G191" s="27">
        <v>0</v>
      </c>
      <c r="H191" s="27">
        <f t="shared" si="175"/>
        <v>-740479.05999999982</v>
      </c>
      <c r="I191" s="27">
        <f t="shared" si="182"/>
        <v>7060680.9400000004</v>
      </c>
      <c r="J191" s="27">
        <v>6348123.6600000001</v>
      </c>
      <c r="K191" s="27">
        <f t="shared" si="177"/>
        <v>712557.28000000026</v>
      </c>
      <c r="L191" s="27">
        <v>1273239.6599999999</v>
      </c>
      <c r="M191" s="27">
        <f t="shared" si="178"/>
        <v>5074884</v>
      </c>
      <c r="N191" s="27">
        <f t="shared" si="179"/>
        <v>5787441.2800000003</v>
      </c>
      <c r="O191" s="27">
        <v>1273239.6599999999</v>
      </c>
      <c r="P191" s="27">
        <f t="shared" si="180"/>
        <v>1273239.6599999999</v>
      </c>
      <c r="Q191" s="27">
        <f t="shared" si="181"/>
        <v>0</v>
      </c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</row>
    <row r="192" spans="2:65" s="4" customFormat="1" ht="9" customHeight="1">
      <c r="B192" s="9"/>
      <c r="C192" s="14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</row>
    <row r="193" spans="2:65" s="4" customFormat="1" ht="25.5" customHeight="1">
      <c r="B193" s="10">
        <v>5900</v>
      </c>
      <c r="C193" s="13" t="s">
        <v>185</v>
      </c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</row>
    <row r="194" spans="2:65" s="4" customFormat="1">
      <c r="B194" s="9">
        <v>597</v>
      </c>
      <c r="C194" s="14" t="s">
        <v>194</v>
      </c>
      <c r="D194" s="27">
        <v>20000</v>
      </c>
      <c r="E194" s="27">
        <v>0</v>
      </c>
      <c r="F194" s="27">
        <v>0</v>
      </c>
      <c r="G194" s="27">
        <v>0</v>
      </c>
      <c r="H194" s="27">
        <f t="shared" ref="H194" si="183">+E194-F194+G194</f>
        <v>0</v>
      </c>
      <c r="I194" s="27">
        <f t="shared" ref="I194" si="184">+D194+H194</f>
        <v>20000</v>
      </c>
      <c r="J194" s="27">
        <v>0</v>
      </c>
      <c r="K194" s="27">
        <f t="shared" ref="K194" si="185">+I194-J194</f>
        <v>20000</v>
      </c>
      <c r="L194" s="27">
        <v>0</v>
      </c>
      <c r="M194" s="27">
        <f t="shared" ref="M194" si="186">+J194-L194</f>
        <v>0</v>
      </c>
      <c r="N194" s="27">
        <f t="shared" ref="N194" si="187">+I194-L194</f>
        <v>20000</v>
      </c>
      <c r="O194" s="27">
        <v>0</v>
      </c>
      <c r="P194" s="27">
        <f>+O194</f>
        <v>0</v>
      </c>
      <c r="Q194" s="27">
        <f t="shared" ref="Q194" si="188">+L194-P194</f>
        <v>0</v>
      </c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</row>
    <row r="195" spans="2:65" s="4" customFormat="1" ht="12.75" customHeight="1">
      <c r="B195" s="9"/>
      <c r="C195" s="14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</row>
    <row r="196" spans="2:65" s="36" customFormat="1" ht="25.5" customHeight="1">
      <c r="B196" s="33"/>
      <c r="C196" s="34" t="s">
        <v>128</v>
      </c>
      <c r="D196" s="35">
        <f t="shared" ref="D196:Q196" si="189">SUM(D167:D195)</f>
        <v>11501160</v>
      </c>
      <c r="E196" s="35">
        <f>SUM(E167:E195)</f>
        <v>2734395.14</v>
      </c>
      <c r="F196" s="35">
        <f t="shared" si="189"/>
        <v>2734395.1399999997</v>
      </c>
      <c r="G196" s="35">
        <f t="shared" si="189"/>
        <v>0</v>
      </c>
      <c r="H196" s="35">
        <f t="shared" si="189"/>
        <v>2.3283064365386963E-10</v>
      </c>
      <c r="I196" s="35">
        <f t="shared" si="189"/>
        <v>11501160</v>
      </c>
      <c r="J196" s="35">
        <f>SUM(J167:J195)</f>
        <v>9065731.4700000007</v>
      </c>
      <c r="K196" s="35">
        <f>SUM(K167:K195)</f>
        <v>2435428.5300000003</v>
      </c>
      <c r="L196" s="35">
        <f t="shared" ref="L196" si="190">SUM(L167:L195)</f>
        <v>2201433.27</v>
      </c>
      <c r="M196" s="35">
        <f t="shared" si="189"/>
        <v>6864298.2000000002</v>
      </c>
      <c r="N196" s="35">
        <f t="shared" si="189"/>
        <v>9299726.7300000004</v>
      </c>
      <c r="O196" s="35">
        <f t="shared" si="189"/>
        <v>2082603.06</v>
      </c>
      <c r="P196" s="35">
        <f t="shared" si="189"/>
        <v>2082603.06</v>
      </c>
      <c r="Q196" s="35">
        <f t="shared" si="189"/>
        <v>118830.20999999999</v>
      </c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</row>
    <row r="197" spans="2:65" s="4" customFormat="1" ht="12.75" customHeight="1">
      <c r="B197" s="15"/>
      <c r="C197" s="17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</row>
    <row r="198" spans="2:65" s="4" customFormat="1" ht="25.5" customHeight="1">
      <c r="B198" s="54">
        <v>6000</v>
      </c>
      <c r="C198" s="55" t="s">
        <v>98</v>
      </c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</row>
    <row r="199" spans="2:65" s="4" customFormat="1" ht="25.5" customHeight="1">
      <c r="B199" s="10">
        <v>6100</v>
      </c>
      <c r="C199" s="13" t="s">
        <v>99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</row>
    <row r="200" spans="2:65" s="4" customFormat="1" ht="25.5">
      <c r="B200" s="9">
        <v>613</v>
      </c>
      <c r="C200" s="14" t="s">
        <v>165</v>
      </c>
      <c r="D200" s="27">
        <v>49300000</v>
      </c>
      <c r="E200" s="27">
        <v>210540</v>
      </c>
      <c r="F200" s="27">
        <v>0</v>
      </c>
      <c r="G200" s="27">
        <v>0</v>
      </c>
      <c r="H200" s="27">
        <f>+E200-F200+G200</f>
        <v>210540</v>
      </c>
      <c r="I200" s="27">
        <f t="shared" ref="I200" si="191">+D200+H200</f>
        <v>49510540</v>
      </c>
      <c r="J200" s="27">
        <v>210540</v>
      </c>
      <c r="K200" s="27">
        <f t="shared" ref="K200" si="192">+I200-J200</f>
        <v>49300000</v>
      </c>
      <c r="L200" s="27">
        <v>0</v>
      </c>
      <c r="M200" s="27">
        <f t="shared" ref="M200" si="193">+J200-L200</f>
        <v>210540</v>
      </c>
      <c r="N200" s="27">
        <f t="shared" ref="N200" si="194">+I200-L200</f>
        <v>49510540</v>
      </c>
      <c r="O200" s="27">
        <v>0</v>
      </c>
      <c r="P200" s="27">
        <f>+O200</f>
        <v>0</v>
      </c>
      <c r="Q200" s="27">
        <f t="shared" ref="Q200" si="195">+L200-P200</f>
        <v>0</v>
      </c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</row>
    <row r="201" spans="2:65" s="4" customFormat="1" ht="12.75" customHeight="1">
      <c r="B201" s="9"/>
      <c r="C201" s="14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</row>
    <row r="202" spans="2:65" s="4" customFormat="1" ht="25.5" customHeight="1">
      <c r="B202" s="10">
        <v>6200</v>
      </c>
      <c r="C202" s="13" t="s">
        <v>100</v>
      </c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</row>
    <row r="203" spans="2:65" s="4" customFormat="1">
      <c r="B203" s="9">
        <v>622</v>
      </c>
      <c r="C203" s="14" t="s">
        <v>79</v>
      </c>
      <c r="D203" s="27">
        <v>1950000</v>
      </c>
      <c r="E203" s="27">
        <v>0</v>
      </c>
      <c r="F203" s="27">
        <v>0</v>
      </c>
      <c r="G203" s="27">
        <v>0</v>
      </c>
      <c r="H203" s="27">
        <f t="shared" ref="H203:H204" si="196">+E203-F203+G203</f>
        <v>0</v>
      </c>
      <c r="I203" s="27">
        <f t="shared" ref="I203:I204" si="197">+D203+H203</f>
        <v>1950000</v>
      </c>
      <c r="J203" s="27">
        <v>0</v>
      </c>
      <c r="K203" s="27">
        <f t="shared" ref="K203:K204" si="198">+I203-J203</f>
        <v>1950000</v>
      </c>
      <c r="L203" s="27">
        <v>0</v>
      </c>
      <c r="M203" s="27">
        <f t="shared" ref="M203:M204" si="199">+J203-L203</f>
        <v>0</v>
      </c>
      <c r="N203" s="27">
        <f t="shared" ref="N203:N204" si="200">+I203-L203</f>
        <v>1950000</v>
      </c>
      <c r="O203" s="27">
        <v>0</v>
      </c>
      <c r="P203" s="27">
        <f>+O203</f>
        <v>0</v>
      </c>
      <c r="Q203" s="27">
        <f t="shared" ref="Q203:Q204" si="201">+L203-P203</f>
        <v>0</v>
      </c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</row>
    <row r="204" spans="2:65" s="4" customFormat="1" ht="25.5">
      <c r="B204" s="9">
        <v>623</v>
      </c>
      <c r="C204" s="14" t="s">
        <v>165</v>
      </c>
      <c r="D204" s="27">
        <v>327897000</v>
      </c>
      <c r="E204" s="27">
        <v>0</v>
      </c>
      <c r="F204" s="27">
        <v>210540</v>
      </c>
      <c r="G204" s="27">
        <v>0</v>
      </c>
      <c r="H204" s="27">
        <f t="shared" si="196"/>
        <v>-210540</v>
      </c>
      <c r="I204" s="27">
        <f t="shared" si="197"/>
        <v>327686460</v>
      </c>
      <c r="J204" s="27">
        <v>0</v>
      </c>
      <c r="K204" s="27">
        <f t="shared" si="198"/>
        <v>327686460</v>
      </c>
      <c r="L204" s="27">
        <v>0</v>
      </c>
      <c r="M204" s="27">
        <f t="shared" si="199"/>
        <v>0</v>
      </c>
      <c r="N204" s="27">
        <f t="shared" si="200"/>
        <v>327686460</v>
      </c>
      <c r="O204" s="27">
        <v>0</v>
      </c>
      <c r="P204" s="27">
        <f>+O204</f>
        <v>0</v>
      </c>
      <c r="Q204" s="27">
        <f t="shared" si="201"/>
        <v>0</v>
      </c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</row>
    <row r="205" spans="2:65" s="4" customFormat="1" ht="12.75" customHeight="1">
      <c r="B205" s="9"/>
      <c r="C205" s="14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</row>
    <row r="206" spans="2:65" s="4" customFormat="1" ht="25.5" customHeight="1">
      <c r="B206" s="10">
        <v>6300</v>
      </c>
      <c r="C206" s="13" t="s">
        <v>166</v>
      </c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</row>
    <row r="207" spans="2:65" s="4" customFormat="1" ht="38.25">
      <c r="B207" s="9">
        <v>631</v>
      </c>
      <c r="C207" s="14" t="s">
        <v>167</v>
      </c>
      <c r="D207" s="27">
        <v>4120000</v>
      </c>
      <c r="E207" s="27">
        <v>0</v>
      </c>
      <c r="F207" s="27">
        <v>0</v>
      </c>
      <c r="G207" s="27">
        <v>0</v>
      </c>
      <c r="H207" s="27">
        <f t="shared" ref="H207" si="202">+E207-F207+G207</f>
        <v>0</v>
      </c>
      <c r="I207" s="27">
        <f t="shared" ref="I207" si="203">+D207+H207</f>
        <v>4120000</v>
      </c>
      <c r="J207" s="27">
        <v>0</v>
      </c>
      <c r="K207" s="27">
        <f t="shared" ref="K207" si="204">+I207-J207</f>
        <v>4120000</v>
      </c>
      <c r="L207" s="27">
        <v>0</v>
      </c>
      <c r="M207" s="27">
        <f t="shared" ref="M207" si="205">+J207-L207</f>
        <v>0</v>
      </c>
      <c r="N207" s="27">
        <f>+I207-L207</f>
        <v>4120000</v>
      </c>
      <c r="O207" s="27">
        <v>0</v>
      </c>
      <c r="P207" s="27">
        <f>+O207</f>
        <v>0</v>
      </c>
      <c r="Q207" s="27">
        <f t="shared" ref="Q207" si="206">+L207-P207</f>
        <v>0</v>
      </c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</row>
    <row r="208" spans="2:65" s="36" customFormat="1" ht="25.5" customHeight="1">
      <c r="B208" s="37"/>
      <c r="C208" s="38" t="s">
        <v>129</v>
      </c>
      <c r="D208" s="39">
        <f>SUM(D198:D207)</f>
        <v>383267000</v>
      </c>
      <c r="E208" s="39">
        <f t="shared" ref="E208:Q208" si="207">SUM(E198:E207)</f>
        <v>210540</v>
      </c>
      <c r="F208" s="39">
        <f t="shared" si="207"/>
        <v>210540</v>
      </c>
      <c r="G208" s="39">
        <f t="shared" si="207"/>
        <v>0</v>
      </c>
      <c r="H208" s="39">
        <f t="shared" si="207"/>
        <v>0</v>
      </c>
      <c r="I208" s="39">
        <f t="shared" si="207"/>
        <v>383267000</v>
      </c>
      <c r="J208" s="39">
        <f t="shared" si="207"/>
        <v>210540</v>
      </c>
      <c r="K208" s="39">
        <f t="shared" si="207"/>
        <v>383056460</v>
      </c>
      <c r="L208" s="39">
        <f t="shared" ref="L208" si="208">SUM(L198:L207)</f>
        <v>0</v>
      </c>
      <c r="M208" s="39">
        <f>SUM(M198:M207)</f>
        <v>210540</v>
      </c>
      <c r="N208" s="39">
        <f t="shared" si="207"/>
        <v>383267000</v>
      </c>
      <c r="O208" s="39">
        <f t="shared" si="207"/>
        <v>0</v>
      </c>
      <c r="P208" s="39">
        <f t="shared" si="207"/>
        <v>0</v>
      </c>
      <c r="Q208" s="39">
        <f t="shared" si="207"/>
        <v>0</v>
      </c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</row>
    <row r="209" spans="2:65" s="4" customFormat="1">
      <c r="B209" s="9"/>
      <c r="C209" s="13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</row>
    <row r="210" spans="2:65" s="4" customFormat="1" ht="25.5" customHeight="1">
      <c r="B210" s="10">
        <v>9000</v>
      </c>
      <c r="C210" s="13" t="s">
        <v>132</v>
      </c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</row>
    <row r="211" spans="2:65" s="4" customFormat="1" ht="25.5" customHeight="1">
      <c r="B211" s="10">
        <v>9100</v>
      </c>
      <c r="C211" s="13" t="s">
        <v>168</v>
      </c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</row>
    <row r="212" spans="2:65" s="4" customFormat="1" ht="25.5">
      <c r="B212" s="9">
        <v>911</v>
      </c>
      <c r="C212" s="14" t="s">
        <v>169</v>
      </c>
      <c r="D212" s="27">
        <v>51297130.520000003</v>
      </c>
      <c r="E212" s="27">
        <v>3150000</v>
      </c>
      <c r="F212" s="27">
        <v>3150000</v>
      </c>
      <c r="G212" s="27">
        <v>0</v>
      </c>
      <c r="H212" s="27">
        <f t="shared" ref="H212" si="209">+E212-F212+G212</f>
        <v>0</v>
      </c>
      <c r="I212" s="27">
        <f t="shared" ref="I212" si="210">+D212+H212</f>
        <v>51297130.520000003</v>
      </c>
      <c r="J212" s="27">
        <v>3774912</v>
      </c>
      <c r="K212" s="27">
        <f t="shared" ref="K212" si="211">+I212-J212</f>
        <v>47522218.520000003</v>
      </c>
      <c r="L212" s="27">
        <v>3774912</v>
      </c>
      <c r="M212" s="27">
        <f t="shared" ref="M212" si="212">+J212-L212</f>
        <v>0</v>
      </c>
      <c r="N212" s="27">
        <f>+I212-L212</f>
        <v>47522218.520000003</v>
      </c>
      <c r="O212" s="27">
        <v>3774912</v>
      </c>
      <c r="P212" s="27">
        <f>+O212</f>
        <v>3774912</v>
      </c>
      <c r="Q212" s="27">
        <f t="shared" ref="Q212" si="213">+L212-P212</f>
        <v>0</v>
      </c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</row>
    <row r="213" spans="2:65" s="4" customFormat="1">
      <c r="B213" s="9"/>
      <c r="C213" s="13"/>
      <c r="D213" s="26"/>
      <c r="E213" s="26"/>
      <c r="F213" s="26"/>
      <c r="G213" s="26"/>
      <c r="H213" s="26"/>
      <c r="I213" s="27"/>
      <c r="J213" s="27"/>
      <c r="K213" s="27"/>
      <c r="L213" s="27"/>
      <c r="M213" s="27"/>
      <c r="N213" s="27"/>
      <c r="O213" s="27"/>
      <c r="P213" s="27"/>
      <c r="Q213" s="27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</row>
    <row r="214" spans="2:65" s="4" customFormat="1" ht="25.5" customHeight="1">
      <c r="B214" s="10">
        <v>9200</v>
      </c>
      <c r="C214" s="13" t="s">
        <v>170</v>
      </c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</row>
    <row r="215" spans="2:65" s="4" customFormat="1" ht="25.5">
      <c r="B215" s="9">
        <v>921</v>
      </c>
      <c r="C215" s="14" t="s">
        <v>171</v>
      </c>
      <c r="D215" s="27">
        <v>1587408.01</v>
      </c>
      <c r="E215" s="27">
        <v>29505</v>
      </c>
      <c r="F215" s="27">
        <v>29505</v>
      </c>
      <c r="G215" s="27">
        <v>0</v>
      </c>
      <c r="H215" s="27">
        <f t="shared" ref="H215" si="214">+E215-F215+G215</f>
        <v>0</v>
      </c>
      <c r="I215" s="27">
        <f t="shared" ref="I215" si="215">+D215+H215</f>
        <v>1587408.01</v>
      </c>
      <c r="J215" s="27">
        <v>107573.99</v>
      </c>
      <c r="K215" s="27">
        <f t="shared" ref="K215" si="216">+I215-J215</f>
        <v>1479834.02</v>
      </c>
      <c r="L215" s="27">
        <v>107573.99</v>
      </c>
      <c r="M215" s="27">
        <f>+J215-L215</f>
        <v>0</v>
      </c>
      <c r="N215" s="27">
        <f>+I215-L215</f>
        <v>1479834.02</v>
      </c>
      <c r="O215" s="27">
        <v>107573.99</v>
      </c>
      <c r="P215" s="27">
        <f>+O215</f>
        <v>107573.99</v>
      </c>
      <c r="Q215" s="27">
        <f t="shared" ref="Q215" si="217">+L215-P215</f>
        <v>0</v>
      </c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</row>
    <row r="216" spans="2:65" s="4" customFormat="1">
      <c r="B216" s="9"/>
      <c r="C216" s="1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</row>
    <row r="217" spans="2:65" s="4" customFormat="1" ht="25.5" customHeight="1">
      <c r="B217" s="10">
        <v>9900</v>
      </c>
      <c r="C217" s="13" t="s">
        <v>172</v>
      </c>
      <c r="D217" s="26"/>
      <c r="E217" s="26"/>
      <c r="F217" s="26"/>
      <c r="G217" s="26"/>
      <c r="H217" s="26"/>
      <c r="I217" s="27"/>
      <c r="J217" s="27"/>
      <c r="K217" s="27"/>
      <c r="L217" s="27"/>
      <c r="M217" s="27"/>
      <c r="N217" s="27"/>
      <c r="O217" s="27"/>
      <c r="P217" s="27"/>
      <c r="Q217" s="27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</row>
    <row r="218" spans="2:65" s="4" customFormat="1">
      <c r="B218" s="9">
        <v>991</v>
      </c>
      <c r="C218" s="14" t="s">
        <v>173</v>
      </c>
      <c r="D218" s="27">
        <v>21999473.710000001</v>
      </c>
      <c r="E218" s="27">
        <v>0</v>
      </c>
      <c r="F218" s="27">
        <v>0</v>
      </c>
      <c r="G218" s="27">
        <v>0</v>
      </c>
      <c r="H218" s="27">
        <f t="shared" ref="H218" si="218">+E218-F218+G218</f>
        <v>0</v>
      </c>
      <c r="I218" s="27">
        <f t="shared" ref="I218" si="219">+D218+H218</f>
        <v>21999473.710000001</v>
      </c>
      <c r="J218" s="27">
        <v>10452111.5</v>
      </c>
      <c r="K218" s="27">
        <f t="shared" ref="K218" si="220">+I218-J218</f>
        <v>11547362.210000001</v>
      </c>
      <c r="L218" s="27">
        <v>10452111.5</v>
      </c>
      <c r="M218" s="27">
        <f t="shared" ref="M218" si="221">+J218-L218</f>
        <v>0</v>
      </c>
      <c r="N218" s="27">
        <f>+I218-L218</f>
        <v>11547362.210000001</v>
      </c>
      <c r="O218" s="27">
        <v>10452111.5</v>
      </c>
      <c r="P218" s="27">
        <f>+O218</f>
        <v>10452111.5</v>
      </c>
      <c r="Q218" s="27">
        <f t="shared" ref="Q218" si="222">+L218-P218</f>
        <v>0</v>
      </c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</row>
    <row r="219" spans="2:65" s="36" customFormat="1" ht="25.5" customHeight="1">
      <c r="B219" s="37"/>
      <c r="C219" s="38" t="s">
        <v>174</v>
      </c>
      <c r="D219" s="39">
        <f t="shared" ref="D219:Q219" si="223">SUM(D210:D218)</f>
        <v>74884012.24000001</v>
      </c>
      <c r="E219" s="39">
        <f t="shared" si="223"/>
        <v>3179505</v>
      </c>
      <c r="F219" s="39">
        <f>SUM(F210:F218)</f>
        <v>3179505</v>
      </c>
      <c r="G219" s="39">
        <f>SUM(G210:G218)</f>
        <v>0</v>
      </c>
      <c r="H219" s="39">
        <f>SUM(H210:H218)</f>
        <v>0</v>
      </c>
      <c r="I219" s="39">
        <f t="shared" si="223"/>
        <v>74884012.24000001</v>
      </c>
      <c r="J219" s="39">
        <f t="shared" si="223"/>
        <v>14334597.49</v>
      </c>
      <c r="K219" s="39">
        <f t="shared" si="223"/>
        <v>60549414.750000007</v>
      </c>
      <c r="L219" s="39">
        <f t="shared" si="223"/>
        <v>14334597.49</v>
      </c>
      <c r="M219" s="39">
        <f t="shared" si="223"/>
        <v>0</v>
      </c>
      <c r="N219" s="39">
        <f t="shared" si="223"/>
        <v>60549414.750000007</v>
      </c>
      <c r="O219" s="39">
        <f t="shared" si="223"/>
        <v>14334597.49</v>
      </c>
      <c r="P219" s="39">
        <f t="shared" si="223"/>
        <v>14334597.49</v>
      </c>
      <c r="Q219" s="39">
        <f t="shared" si="223"/>
        <v>0</v>
      </c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</row>
    <row r="220" spans="2:65" s="4" customFormat="1" ht="24.75" customHeight="1">
      <c r="B220" s="18"/>
      <c r="C220" s="19" t="s">
        <v>130</v>
      </c>
      <c r="D220" s="25">
        <f t="shared" ref="D220:Q220" si="224">+D36+D91+D160+D165+D196+D208+D219</f>
        <v>703190367.5</v>
      </c>
      <c r="E220" s="25">
        <f t="shared" si="224"/>
        <v>11928098.449999999</v>
      </c>
      <c r="F220" s="25">
        <f t="shared" si="224"/>
        <v>11928098.449999999</v>
      </c>
      <c r="G220" s="25">
        <f t="shared" si="224"/>
        <v>0</v>
      </c>
      <c r="H220" s="25">
        <f t="shared" si="224"/>
        <v>2.9831426218152046E-10</v>
      </c>
      <c r="I220" s="25">
        <f t="shared" si="224"/>
        <v>703190367.5</v>
      </c>
      <c r="J220" s="25">
        <f t="shared" si="224"/>
        <v>153543116.67000002</v>
      </c>
      <c r="K220" s="25">
        <f t="shared" si="224"/>
        <v>549647250.83000004</v>
      </c>
      <c r="L220" s="25">
        <f t="shared" si="224"/>
        <v>62157194.070000008</v>
      </c>
      <c r="M220" s="25">
        <f t="shared" si="224"/>
        <v>91385922.599999994</v>
      </c>
      <c r="N220" s="46">
        <f t="shared" si="224"/>
        <v>641033173.42999995</v>
      </c>
      <c r="O220" s="25">
        <f t="shared" si="224"/>
        <v>54111456.890000008</v>
      </c>
      <c r="P220" s="25">
        <f t="shared" si="224"/>
        <v>54111456.890000008</v>
      </c>
      <c r="Q220" s="25">
        <f t="shared" si="224"/>
        <v>8045737.1800000016</v>
      </c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</row>
    <row r="221" spans="2:65" s="4" customFormat="1">
      <c r="D221" s="20"/>
      <c r="E221" s="20"/>
      <c r="F221" s="20"/>
      <c r="G221" s="20"/>
      <c r="H221" s="20"/>
      <c r="I221" s="45"/>
      <c r="J221" s="51"/>
      <c r="K221" s="45"/>
      <c r="L221" s="20"/>
      <c r="M221" s="45"/>
      <c r="N221" s="45"/>
      <c r="O221" s="40"/>
      <c r="P221" s="40"/>
      <c r="Q221" s="5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</row>
    <row r="222" spans="2:65">
      <c r="I222" s="36"/>
      <c r="J222" s="36"/>
      <c r="L222" s="22"/>
      <c r="M222" s="23"/>
    </row>
    <row r="223" spans="2:65">
      <c r="B223" s="75" t="s">
        <v>175</v>
      </c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2:65">
      <c r="M224" s="53"/>
    </row>
    <row r="225" spans="12:17">
      <c r="Q225" s="53"/>
    </row>
    <row r="234" spans="12:17">
      <c r="L234" s="36"/>
    </row>
  </sheetData>
  <autoFilter ref="B6:Q221">
    <filterColumn colId="3" showButton="0"/>
  </autoFilter>
  <mergeCells count="6">
    <mergeCell ref="B223:Q223"/>
    <mergeCell ref="B1:Q1"/>
    <mergeCell ref="B2:Q2"/>
    <mergeCell ref="B3:Q3"/>
    <mergeCell ref="B4:Q4"/>
    <mergeCell ref="E6:F6"/>
  </mergeCells>
  <printOptions horizontalCentered="1"/>
  <pageMargins left="0.31" right="0.75" top="0.39370078740157483" bottom="0.47244094488188981" header="0" footer="0.19685039370078741"/>
  <pageSetup paperSize="5" scale="7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11.1 REP_ANALITICO_EJ_PPTO</vt:lpstr>
      <vt:lpstr>'11.1 REP_ANALITICO_EJ_PPTO'!Área_de_impresión</vt:lpstr>
      <vt:lpstr>'11.1 REP_ANALITICO_EJ_PPTO'!Títulos_a_imprimir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2016-07-13T17:38:48Z</cp:lastPrinted>
  <dcterms:created xsi:type="dcterms:W3CDTF">2012-02-03T21:07:38Z</dcterms:created>
  <dcterms:modified xsi:type="dcterms:W3CDTF">2016-07-13T18:24:44Z</dcterms:modified>
</cp:coreProperties>
</file>