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755" tabRatio="931"/>
  </bookViews>
  <sheets>
    <sheet name="11 EDO_ANALITICO_EJ_PPTO" sheetId="51" r:id="rId1"/>
  </sheets>
  <definedNames>
    <definedName name="_xlnm.Print_Titles" localSheetId="0">'11 EDO_ANALITICO_EJ_PPTO'!$1:$9</definedName>
  </definedNames>
  <calcPr calcId="125725"/>
</workbook>
</file>

<file path=xl/calcChain.xml><?xml version="1.0" encoding="utf-8"?>
<calcChain xmlns="http://schemas.openxmlformats.org/spreadsheetml/2006/main">
  <c r="F11" i="51"/>
  <c r="E10"/>
  <c r="F41" l="1"/>
  <c r="I41" s="1"/>
  <c r="D17" l="1"/>
  <c r="I11"/>
  <c r="F12"/>
  <c r="I12" s="1"/>
  <c r="F13"/>
  <c r="I13" s="1"/>
  <c r="F14"/>
  <c r="I14" s="1"/>
  <c r="F15"/>
  <c r="I15" s="1"/>
  <c r="F16"/>
  <c r="I16" s="1"/>
  <c r="H49"/>
  <c r="G49"/>
  <c r="E49"/>
  <c r="D49"/>
  <c r="F52"/>
  <c r="I52" s="1"/>
  <c r="F51"/>
  <c r="I51" s="1"/>
  <c r="F50"/>
  <c r="I50" s="1"/>
  <c r="H45"/>
  <c r="G45"/>
  <c r="E45"/>
  <c r="D45"/>
  <c r="F48"/>
  <c r="I48" s="1"/>
  <c r="F47"/>
  <c r="I47" s="1"/>
  <c r="F46"/>
  <c r="H36"/>
  <c r="G36"/>
  <c r="E36"/>
  <c r="D36"/>
  <c r="H38"/>
  <c r="G38"/>
  <c r="E38"/>
  <c r="D38"/>
  <c r="F44"/>
  <c r="I44" s="1"/>
  <c r="F43"/>
  <c r="I43" s="1"/>
  <c r="F42"/>
  <c r="I42" s="1"/>
  <c r="F40"/>
  <c r="I40" s="1"/>
  <c r="F39"/>
  <c r="I39" s="1"/>
  <c r="F37"/>
  <c r="I37" s="1"/>
  <c r="I36" s="1"/>
  <c r="H26"/>
  <c r="G26"/>
  <c r="E26"/>
  <c r="D26"/>
  <c r="F35"/>
  <c r="I35" s="1"/>
  <c r="F34"/>
  <c r="I34" s="1"/>
  <c r="F33"/>
  <c r="I33" s="1"/>
  <c r="F32"/>
  <c r="I32" s="1"/>
  <c r="F31"/>
  <c r="I31" s="1"/>
  <c r="F30"/>
  <c r="I30" s="1"/>
  <c r="F29"/>
  <c r="I29" s="1"/>
  <c r="F28"/>
  <c r="I28" s="1"/>
  <c r="F27"/>
  <c r="I27" s="1"/>
  <c r="H17"/>
  <c r="G17"/>
  <c r="E17"/>
  <c r="F25"/>
  <c r="I25" s="1"/>
  <c r="F24"/>
  <c r="I24" s="1"/>
  <c r="F23"/>
  <c r="I23" s="1"/>
  <c r="F22"/>
  <c r="I22" s="1"/>
  <c r="F21"/>
  <c r="I21" s="1"/>
  <c r="F20"/>
  <c r="I20" s="1"/>
  <c r="F19"/>
  <c r="I19" s="1"/>
  <c r="F18"/>
  <c r="I18" s="1"/>
  <c r="H10"/>
  <c r="G10"/>
  <c r="D10"/>
  <c r="I46" l="1"/>
  <c r="I45" s="1"/>
  <c r="D53"/>
  <c r="I49"/>
  <c r="H53"/>
  <c r="G53"/>
  <c r="E53"/>
  <c r="I38"/>
  <c r="F49"/>
  <c r="F38"/>
  <c r="F45"/>
  <c r="F36"/>
  <c r="F17"/>
  <c r="I26"/>
  <c r="F26"/>
  <c r="I17"/>
  <c r="F10"/>
  <c r="I10"/>
  <c r="I53" l="1"/>
  <c r="F53"/>
</calcChain>
</file>

<file path=xl/sharedStrings.xml><?xml version="1.0" encoding="utf-8"?>
<sst xmlns="http://schemas.openxmlformats.org/spreadsheetml/2006/main" count="60" uniqueCount="60">
  <si>
    <t>Ampliaciones/
(Reducciones)</t>
  </si>
  <si>
    <t>Pagado</t>
  </si>
  <si>
    <t>Devengado</t>
  </si>
  <si>
    <t>"Bajo protesta de decir verdad declaramos que los Estados Financieros y sus Notas, son razonablemente correctos y son responsabilidad del emisor"</t>
  </si>
  <si>
    <t>Total</t>
  </si>
  <si>
    <t>(3=1+2)</t>
  </si>
  <si>
    <t>Subejercicio</t>
  </si>
  <si>
    <t>Transferencias, Asignaciones, Subsidios y Otras Ayudas</t>
  </si>
  <si>
    <t>COMISION MUNICIPAL DE AGUA POTABLE Y ALCANTARILLADO DEL MPIO. DE ALTAMIRA TAMAULIPAS</t>
  </si>
  <si>
    <t>Mobiliario y equipo educacional y recreativo</t>
  </si>
  <si>
    <t>ESTADO ANALÍTICO DEL EJERCICIO DEL PRESUPUESTO DE EGRESOS</t>
  </si>
  <si>
    <t>CLASIFICACIÓN POR OBJETO DEL GASTO (CAPÍTULO Y CONCEPTO)</t>
  </si>
  <si>
    <t>11</t>
  </si>
  <si>
    <t>Concepto</t>
  </si>
  <si>
    <t>Egresos</t>
  </si>
  <si>
    <t>Aprobado</t>
  </si>
  <si>
    <t>Modificado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</si>
  <si>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</si>
  <si>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</si>
  <si>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</si>
  <si>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</si>
  <si>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</si>
  <si>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</si>
  <si>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</si>
  <si>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</si>
  <si>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</si>
  <si>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</si>
  <si>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</si>
  <si>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</si>
  <si>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</si>
  <si>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</si>
  <si>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</si>
  <si>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</si>
  <si>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</si>
  <si>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</si>
  <si>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</si>
  <si>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</si>
  <si>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</si>
  <si>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</si>
  <si>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</si>
  <si>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</si>
  <si>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</si>
  <si>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</si>
  <si>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</si>
  <si>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Ayudas Sociales</t>
  </si>
  <si>
    <t>Mobiliario y Equipo de Administración</t>
  </si>
  <si>
    <t>Vehículos y Equipo de Transporte</t>
  </si>
  <si>
    <t>Maquinaria, Otros equipos y Herramientas</t>
  </si>
  <si>
    <t>Activos Intangibles</t>
  </si>
  <si>
    <t>Bienes muebles, inmuebles e intangibles</t>
  </si>
  <si>
    <t>Inversion Pública</t>
  </si>
  <si>
    <t>Obra Pública en Bienes de Dominio Público</t>
  </si>
  <si>
    <t>Obra Pública en Bienes Propios</t>
  </si>
  <si>
    <t xml:space="preserve">Proyectos Productivos y Acciones de Fomento </t>
  </si>
  <si>
    <t>Deuda Pública</t>
  </si>
  <si>
    <t>Amortizaciones de la Deuda Pública</t>
  </si>
  <si>
    <t>Intereses de la Deuda Pública</t>
  </si>
  <si>
    <t>Adeudos de Ejercicios Fiscales Anteriores (ADEFAS)</t>
  </si>
  <si>
    <t>Equipo e Instrumental Medico y de Laboratorio</t>
  </si>
  <si>
    <t>DEL 1 DE ENERO AL 31 DE MARZO DE 2016</t>
  </si>
</sst>
</file>

<file path=xl/styles.xml><?xml version="1.0" encoding="utf-8"?>
<styleSheet xmlns="http://schemas.openxmlformats.org/spreadsheetml/2006/main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6" formatCode="General_)"/>
    <numFmt numFmtId="168" formatCode="_-&quot;$&quot;* #,##0_-;\-&quot;$&quot;* #,##0_-;_-&quot;$&quot;* &quot;-&quot;??_-;_-@_-"/>
  </numFmts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166" fontId="3" fillId="0" borderId="0"/>
  </cellStyleXfs>
  <cellXfs count="57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vertical="center" wrapText="1"/>
    </xf>
    <xf numFmtId="0" fontId="1" fillId="0" borderId="0" xfId="0" applyFont="1" applyFill="1"/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Border="1"/>
    <xf numFmtId="0" fontId="1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/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168" fontId="12" fillId="0" borderId="13" xfId="3" applyNumberFormat="1" applyFont="1" applyBorder="1"/>
    <xf numFmtId="168" fontId="1" fillId="0" borderId="11" xfId="2" applyNumberFormat="1" applyFont="1" applyFill="1" applyBorder="1"/>
    <xf numFmtId="168" fontId="1" fillId="0" borderId="11" xfId="2" applyNumberFormat="1" applyFont="1" applyBorder="1"/>
    <xf numFmtId="168" fontId="1" fillId="0" borderId="4" xfId="2" applyNumberFormat="1" applyFont="1" applyBorder="1"/>
    <xf numFmtId="168" fontId="12" fillId="0" borderId="4" xfId="3" applyNumberFormat="1" applyFont="1" applyBorder="1"/>
    <xf numFmtId="168" fontId="12" fillId="0" borderId="11" xfId="3" applyNumberFormat="1" applyFont="1" applyBorder="1"/>
    <xf numFmtId="168" fontId="1" fillId="0" borderId="12" xfId="2" applyNumberFormat="1" applyFont="1" applyBorder="1"/>
    <xf numFmtId="168" fontId="12" fillId="0" borderId="9" xfId="3" applyNumberFormat="1" applyFont="1" applyBorder="1"/>
    <xf numFmtId="42" fontId="12" fillId="0" borderId="4" xfId="3" applyNumberFormat="1" applyFont="1" applyBorder="1"/>
    <xf numFmtId="168" fontId="1" fillId="0" borderId="0" xfId="0" applyNumberFormat="1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</cellXfs>
  <cellStyles count="9">
    <cellStyle name="=C:\WINNT\SYSTEM32\COMMAND.COM" xfId="8"/>
    <cellStyle name="Millares" xfId="2" builtinId="3"/>
    <cellStyle name="Moneda" xfId="3" builtinId="4"/>
    <cellStyle name="Moneda 3" xfId="6"/>
    <cellStyle name="Normal" xfId="0" builtinId="0"/>
    <cellStyle name="Normal 2" xfId="4"/>
    <cellStyle name="Normal 3" xfId="5"/>
    <cellStyle name="Normal 4" xfId="1"/>
    <cellStyle name="Normal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171450</xdr:rowOff>
    </xdr:from>
    <xdr:to>
      <xdr:col>2</xdr:col>
      <xdr:colOff>696310</xdr:colOff>
      <xdr:row>4</xdr:row>
      <xdr:rowOff>133350</xdr:rowOff>
    </xdr:to>
    <xdr:pic>
      <xdr:nvPicPr>
        <xdr:cNvPr id="7" name="Picture 1" descr="C:\Users\CONTROL\Pictures\logo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400050"/>
          <a:ext cx="715360" cy="6477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0</xdr:colOff>
      <xdr:row>58</xdr:row>
      <xdr:rowOff>9525</xdr:rowOff>
    </xdr:from>
    <xdr:ext cx="3143250" cy="857250"/>
    <xdr:sp macro="" textlink="">
      <xdr:nvSpPr>
        <xdr:cNvPr id="9" name="8 CuadroTexto"/>
        <xdr:cNvSpPr txBox="1"/>
      </xdr:nvSpPr>
      <xdr:spPr>
        <a:xfrm>
          <a:off x="0" y="10791825"/>
          <a:ext cx="3143250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ARMANDO LOPEZ FLORES</a:t>
          </a:r>
        </a:p>
        <a:p>
          <a:pPr algn="ctr"/>
          <a:r>
            <a:rPr lang="es-MX" sz="1100" b="1" baseline="0"/>
            <a:t>PRESIDENTE MUNICIPAL Y DEL CONSEJO</a:t>
          </a:r>
        </a:p>
        <a:p>
          <a:pPr algn="ctr"/>
          <a:r>
            <a:rPr lang="es-MX" sz="1100" b="1" baseline="0"/>
            <a:t>AUTORIZO</a:t>
          </a:r>
        </a:p>
        <a:p>
          <a:pPr algn="ctr"/>
          <a:endParaRPr lang="es-MX" sz="1100" b="1" baseline="0"/>
        </a:p>
        <a:p>
          <a:pPr algn="ctr"/>
          <a:endParaRPr lang="es-MX" sz="1100" b="1"/>
        </a:p>
      </xdr:txBody>
    </xdr:sp>
    <xdr:clientData/>
  </xdr:oneCellAnchor>
  <xdr:oneCellAnchor>
    <xdr:from>
      <xdr:col>2</xdr:col>
      <xdr:colOff>2209800</xdr:colOff>
      <xdr:row>63</xdr:row>
      <xdr:rowOff>133350</xdr:rowOff>
    </xdr:from>
    <xdr:ext cx="3457575" cy="953466"/>
    <xdr:sp macro="" textlink="">
      <xdr:nvSpPr>
        <xdr:cNvPr id="10" name="9 CuadroTexto"/>
        <xdr:cNvSpPr txBox="1"/>
      </xdr:nvSpPr>
      <xdr:spPr>
        <a:xfrm>
          <a:off x="3038475" y="11725275"/>
          <a:ext cx="345757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/>
            <a:t>C.P.A. JUAN CARLOS VILLANUEVA GONZALEZ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GERENTE FINANCIERO</a:t>
          </a:r>
          <a:endParaRPr lang="es-MX"/>
        </a:p>
        <a:p>
          <a:pPr algn="ctr"/>
          <a:r>
            <a:rPr lang="es-MX" sz="1100" b="1" baseline="0"/>
            <a:t>RESPONSABLE DE ELABORACION</a:t>
          </a:r>
        </a:p>
        <a:p>
          <a:pPr algn="ctr"/>
          <a:endParaRPr lang="es-MX" sz="1100" b="1"/>
        </a:p>
      </xdr:txBody>
    </xdr:sp>
    <xdr:clientData/>
  </xdr:oneCellAnchor>
  <xdr:oneCellAnchor>
    <xdr:from>
      <xdr:col>5</xdr:col>
      <xdr:colOff>504825</xdr:colOff>
      <xdr:row>58</xdr:row>
      <xdr:rowOff>9525</xdr:rowOff>
    </xdr:from>
    <xdr:ext cx="2855141" cy="781240"/>
    <xdr:sp macro="" textlink="">
      <xdr:nvSpPr>
        <xdr:cNvPr id="11" name="10 CuadroTexto"/>
        <xdr:cNvSpPr txBox="1"/>
      </xdr:nvSpPr>
      <xdr:spPr>
        <a:xfrm>
          <a:off x="6810375" y="10791825"/>
          <a:ext cx="2855141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 baseline="0"/>
            <a:t>ING. JORGE EDUARDO MORRIS DELGADO </a:t>
          </a:r>
        </a:p>
        <a:p>
          <a:pPr algn="ctr"/>
          <a:r>
            <a:rPr lang="es-MX" sz="1100" b="1" baseline="0"/>
            <a:t>GERENTE GENERAL </a:t>
          </a:r>
        </a:p>
        <a:p>
          <a:pPr algn="ctr"/>
          <a:r>
            <a:rPr lang="es-MX" sz="1100" b="1" baseline="0"/>
            <a:t>ELABORO Y PRESENTO</a:t>
          </a:r>
          <a:endParaRPr lang="es-MX" sz="1100" b="1"/>
        </a:p>
      </xdr:txBody>
    </xdr:sp>
    <xdr:clientData/>
  </xdr:oneCellAnchor>
  <xdr:twoCellAnchor editAs="oneCell">
    <xdr:from>
      <xdr:col>8</xdr:col>
      <xdr:colOff>161925</xdr:colOff>
      <xdr:row>1</xdr:row>
      <xdr:rowOff>85725</xdr:rowOff>
    </xdr:from>
    <xdr:to>
      <xdr:col>8</xdr:col>
      <xdr:colOff>851666</xdr:colOff>
      <xdr:row>4</xdr:row>
      <xdr:rowOff>100615</xdr:rowOff>
    </xdr:to>
    <xdr:pic>
      <xdr:nvPicPr>
        <xdr:cNvPr id="12" name="11 Imagen" descr="C:\Users\Admin\Documents\MUNICIPIO 2013-2016\Lema Vertical JPG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01125" y="314325"/>
          <a:ext cx="689741" cy="70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66"/>
  <sheetViews>
    <sheetView tabSelected="1" zoomScaleNormal="100" zoomScaleSheetLayoutView="40" workbookViewId="0"/>
  </sheetViews>
  <sheetFormatPr baseColWidth="10" defaultRowHeight="12.75"/>
  <cols>
    <col min="1" max="1" width="4.5703125" style="1" customWidth="1"/>
    <col min="2" max="2" width="3" style="1" bestFit="1" customWidth="1"/>
    <col min="3" max="3" width="54.28515625" style="1" customWidth="1"/>
    <col min="4" max="4" width="13.5703125" style="1" bestFit="1" customWidth="1"/>
    <col min="5" max="5" width="12.140625" style="1" bestFit="1" customWidth="1"/>
    <col min="6" max="6" width="13.5703125" style="1" bestFit="1" customWidth="1"/>
    <col min="7" max="8" width="12.5703125" style="1" bestFit="1" customWidth="1"/>
    <col min="9" max="9" width="13.5703125" style="1" bestFit="1" customWidth="1"/>
    <col min="10" max="16384" width="11.42578125" style="1"/>
  </cols>
  <sheetData>
    <row r="1" spans="2:9" ht="18" customHeight="1">
      <c r="B1" s="39" t="s">
        <v>8</v>
      </c>
      <c r="C1" s="40"/>
      <c r="D1" s="40"/>
      <c r="E1" s="40"/>
      <c r="F1" s="40"/>
      <c r="G1" s="40"/>
      <c r="H1" s="41"/>
      <c r="I1" s="42"/>
    </row>
    <row r="2" spans="2:9" ht="18" customHeight="1">
      <c r="B2" s="31" t="s">
        <v>10</v>
      </c>
      <c r="C2" s="32"/>
      <c r="D2" s="32"/>
      <c r="E2" s="32"/>
      <c r="F2" s="32"/>
      <c r="G2" s="32"/>
      <c r="H2" s="32"/>
      <c r="I2" s="33"/>
    </row>
    <row r="3" spans="2:9" ht="18" customHeight="1">
      <c r="B3" s="31" t="s">
        <v>11</v>
      </c>
      <c r="C3" s="32"/>
      <c r="D3" s="32"/>
      <c r="E3" s="32"/>
      <c r="F3" s="32"/>
      <c r="G3" s="32"/>
      <c r="H3" s="32"/>
      <c r="I3" s="33"/>
    </row>
    <row r="4" spans="2:9" ht="18" customHeight="1">
      <c r="B4" s="34" t="s">
        <v>59</v>
      </c>
      <c r="C4" s="43"/>
      <c r="D4" s="43"/>
      <c r="E4" s="43"/>
      <c r="F4" s="43"/>
      <c r="G4" s="43"/>
      <c r="H4" s="43"/>
      <c r="I4" s="44"/>
    </row>
    <row r="5" spans="2:9" ht="18" customHeight="1">
      <c r="B5" s="45" t="s">
        <v>12</v>
      </c>
      <c r="C5" s="46"/>
      <c r="D5" s="46"/>
      <c r="E5" s="46"/>
      <c r="F5" s="46"/>
      <c r="G5" s="46"/>
      <c r="H5" s="35"/>
      <c r="I5" s="36"/>
    </row>
    <row r="7" spans="2:9" ht="15" customHeight="1">
      <c r="B7" s="47" t="s">
        <v>13</v>
      </c>
      <c r="C7" s="48"/>
      <c r="D7" s="53" t="s">
        <v>14</v>
      </c>
      <c r="E7" s="54"/>
      <c r="F7" s="54"/>
      <c r="G7" s="54"/>
      <c r="H7" s="55"/>
      <c r="I7" s="37" t="s">
        <v>6</v>
      </c>
    </row>
    <row r="8" spans="2:9" ht="25.5" customHeight="1">
      <c r="B8" s="49"/>
      <c r="C8" s="50"/>
      <c r="D8" s="11" t="s">
        <v>15</v>
      </c>
      <c r="E8" s="4" t="s">
        <v>0</v>
      </c>
      <c r="F8" s="4" t="s">
        <v>16</v>
      </c>
      <c r="G8" s="4" t="s">
        <v>2</v>
      </c>
      <c r="H8" s="10" t="s">
        <v>1</v>
      </c>
      <c r="I8" s="56"/>
    </row>
    <row r="9" spans="2:9" ht="17.25" customHeight="1">
      <c r="B9" s="51"/>
      <c r="C9" s="52"/>
      <c r="D9" s="12">
        <v>1</v>
      </c>
      <c r="E9" s="5">
        <v>2</v>
      </c>
      <c r="F9" s="5" t="s">
        <v>5</v>
      </c>
      <c r="G9" s="5">
        <v>4</v>
      </c>
      <c r="H9" s="5">
        <v>5</v>
      </c>
      <c r="I9" s="5" t="s">
        <v>17</v>
      </c>
    </row>
    <row r="10" spans="2:9" ht="15">
      <c r="B10" s="6"/>
      <c r="C10" s="13" t="s">
        <v>18</v>
      </c>
      <c r="D10" s="21">
        <f t="shared" ref="D10:I10" si="0">SUM(D11:D16)</f>
        <v>111487163.55</v>
      </c>
      <c r="E10" s="29">
        <f>SUM(E11:E16)</f>
        <v>6.5483618527650833E-11</v>
      </c>
      <c r="F10" s="21">
        <f t="shared" si="0"/>
        <v>111487163.55</v>
      </c>
      <c r="G10" s="21">
        <f t="shared" si="0"/>
        <v>25029788.920000002</v>
      </c>
      <c r="H10" s="21">
        <f t="shared" si="0"/>
        <v>24316000.240000002</v>
      </c>
      <c r="I10" s="21">
        <f t="shared" si="0"/>
        <v>86457374.630000025</v>
      </c>
    </row>
    <row r="11" spans="2:9">
      <c r="B11" s="2">
        <v>11</v>
      </c>
      <c r="C11" s="14" t="s">
        <v>19</v>
      </c>
      <c r="D11" s="22">
        <v>34401956.140000001</v>
      </c>
      <c r="E11" s="22">
        <v>-360263.32999999996</v>
      </c>
      <c r="F11" s="23">
        <f>+D11+E11</f>
        <v>34041692.810000002</v>
      </c>
      <c r="G11" s="22">
        <v>8368352.3400000008</v>
      </c>
      <c r="H11" s="22">
        <v>8368352.3400000008</v>
      </c>
      <c r="I11" s="23">
        <f t="shared" ref="I11:I16" si="1">+F11-G11</f>
        <v>25673340.470000003</v>
      </c>
    </row>
    <row r="12" spans="2:9">
      <c r="B12" s="2">
        <v>12</v>
      </c>
      <c r="C12" s="14" t="s">
        <v>20</v>
      </c>
      <c r="D12" s="22">
        <v>10546950.4</v>
      </c>
      <c r="E12" s="22">
        <v>-44912.06</v>
      </c>
      <c r="F12" s="23">
        <f t="shared" ref="F12:F35" si="2">+D12+E12</f>
        <v>10502038.34</v>
      </c>
      <c r="G12" s="22">
        <v>2270169.12</v>
      </c>
      <c r="H12" s="22">
        <v>2270169.12</v>
      </c>
      <c r="I12" s="23">
        <f t="shared" si="1"/>
        <v>8231869.2199999997</v>
      </c>
    </row>
    <row r="13" spans="2:9">
      <c r="B13" s="2">
        <v>13</v>
      </c>
      <c r="C13" s="14" t="s">
        <v>21</v>
      </c>
      <c r="D13" s="22">
        <v>11164037.950000001</v>
      </c>
      <c r="E13" s="22">
        <v>391093.35000000003</v>
      </c>
      <c r="F13" s="23">
        <f t="shared" si="2"/>
        <v>11555131.300000001</v>
      </c>
      <c r="G13" s="22">
        <v>1989871.0300000003</v>
      </c>
      <c r="H13" s="22">
        <v>1989871.0300000003</v>
      </c>
      <c r="I13" s="23">
        <f t="shared" si="1"/>
        <v>9565260.2699999996</v>
      </c>
    </row>
    <row r="14" spans="2:9">
      <c r="B14" s="2">
        <v>14</v>
      </c>
      <c r="C14" s="14" t="s">
        <v>22</v>
      </c>
      <c r="D14" s="22">
        <v>16241661.43</v>
      </c>
      <c r="E14" s="22">
        <v>0</v>
      </c>
      <c r="F14" s="23">
        <f t="shared" si="2"/>
        <v>16241661.43</v>
      </c>
      <c r="G14" s="22">
        <v>3900325.6199999996</v>
      </c>
      <c r="H14" s="22">
        <v>3226878.54</v>
      </c>
      <c r="I14" s="23">
        <f t="shared" si="1"/>
        <v>12341335.810000001</v>
      </c>
    </row>
    <row r="15" spans="2:9">
      <c r="B15" s="2">
        <v>15</v>
      </c>
      <c r="C15" s="14" t="s">
        <v>23</v>
      </c>
      <c r="D15" s="22">
        <v>30118398.559999995</v>
      </c>
      <c r="E15" s="22">
        <v>23150.410000000011</v>
      </c>
      <c r="F15" s="23">
        <f t="shared" si="2"/>
        <v>30141548.969999995</v>
      </c>
      <c r="G15" s="22">
        <v>6485955.6300000008</v>
      </c>
      <c r="H15" s="22">
        <v>6445614.0300000003</v>
      </c>
      <c r="I15" s="23">
        <f t="shared" si="1"/>
        <v>23655593.339999996</v>
      </c>
    </row>
    <row r="16" spans="2:9">
      <c r="B16" s="2">
        <v>17</v>
      </c>
      <c r="C16" s="16" t="s">
        <v>24</v>
      </c>
      <c r="D16" s="22">
        <v>9014159.0700000022</v>
      </c>
      <c r="E16" s="22">
        <v>-9068.3700000000244</v>
      </c>
      <c r="F16" s="24">
        <f t="shared" si="2"/>
        <v>9005090.700000003</v>
      </c>
      <c r="G16" s="22">
        <v>2015115.18</v>
      </c>
      <c r="H16" s="22">
        <v>2015115.18</v>
      </c>
      <c r="I16" s="23">
        <f t="shared" si="1"/>
        <v>6989975.5200000033</v>
      </c>
    </row>
    <row r="17" spans="2:9" ht="15">
      <c r="B17" s="2"/>
      <c r="C17" s="17" t="s">
        <v>25</v>
      </c>
      <c r="D17" s="25">
        <f t="shared" ref="D17:I17" si="3">SUM(D18:D25)</f>
        <v>44120290.249999993</v>
      </c>
      <c r="E17" s="29">
        <f t="shared" si="3"/>
        <v>0</v>
      </c>
      <c r="F17" s="25">
        <f t="shared" si="3"/>
        <v>44120290.249999993</v>
      </c>
      <c r="G17" s="25">
        <f t="shared" si="3"/>
        <v>7805100.2300000004</v>
      </c>
      <c r="H17" s="25">
        <f t="shared" si="3"/>
        <v>3524751.1799999997</v>
      </c>
      <c r="I17" s="26">
        <f t="shared" si="3"/>
        <v>36315190.019999996</v>
      </c>
    </row>
    <row r="18" spans="2:9" ht="25.5">
      <c r="B18" s="2">
        <v>21</v>
      </c>
      <c r="C18" s="14" t="s">
        <v>26</v>
      </c>
      <c r="D18" s="22">
        <v>1317154.4699999997</v>
      </c>
      <c r="E18" s="22">
        <v>0</v>
      </c>
      <c r="F18" s="23">
        <f t="shared" si="2"/>
        <v>1317154.4699999997</v>
      </c>
      <c r="G18" s="22">
        <v>369419.87</v>
      </c>
      <c r="H18" s="22">
        <v>65369.97</v>
      </c>
      <c r="I18" s="23">
        <f t="shared" ref="I18:I25" si="4">+F18-G18</f>
        <v>947734.59999999974</v>
      </c>
    </row>
    <row r="19" spans="2:9">
      <c r="B19" s="2">
        <v>22</v>
      </c>
      <c r="C19" s="14" t="s">
        <v>27</v>
      </c>
      <c r="D19" s="22">
        <v>361531.96</v>
      </c>
      <c r="E19" s="22">
        <v>0</v>
      </c>
      <c r="F19" s="23">
        <f t="shared" si="2"/>
        <v>361531.96</v>
      </c>
      <c r="G19" s="22">
        <v>79515.92</v>
      </c>
      <c r="H19" s="22">
        <v>79515.92</v>
      </c>
      <c r="I19" s="23">
        <f t="shared" si="4"/>
        <v>282016.04000000004</v>
      </c>
    </row>
    <row r="20" spans="2:9">
      <c r="B20" s="2">
        <v>23</v>
      </c>
      <c r="C20" s="14" t="s">
        <v>28</v>
      </c>
      <c r="D20" s="22">
        <v>2923877.45</v>
      </c>
      <c r="E20" s="22">
        <v>0</v>
      </c>
      <c r="F20" s="23">
        <f t="shared" si="2"/>
        <v>2923877.45</v>
      </c>
      <c r="G20" s="22">
        <v>617139.44999999995</v>
      </c>
      <c r="H20" s="22">
        <v>617139.44999999995</v>
      </c>
      <c r="I20" s="23">
        <f t="shared" si="4"/>
        <v>2306738</v>
      </c>
    </row>
    <row r="21" spans="2:9">
      <c r="B21" s="2">
        <v>24</v>
      </c>
      <c r="C21" s="14" t="s">
        <v>29</v>
      </c>
      <c r="D21" s="22">
        <v>18716579.349999994</v>
      </c>
      <c r="E21" s="22">
        <v>-12873.749999999998</v>
      </c>
      <c r="F21" s="23">
        <f t="shared" si="2"/>
        <v>18703705.599999994</v>
      </c>
      <c r="G21" s="22">
        <v>3301314.97</v>
      </c>
      <c r="H21" s="22">
        <v>668004.86</v>
      </c>
      <c r="I21" s="23">
        <f t="shared" si="4"/>
        <v>15402390.629999993</v>
      </c>
    </row>
    <row r="22" spans="2:9">
      <c r="B22" s="2">
        <v>25</v>
      </c>
      <c r="C22" s="14" t="s">
        <v>30</v>
      </c>
      <c r="D22" s="22">
        <v>7519791.0600000005</v>
      </c>
      <c r="E22" s="22">
        <v>12873.749999999998</v>
      </c>
      <c r="F22" s="23">
        <f t="shared" si="2"/>
        <v>7532664.8100000005</v>
      </c>
      <c r="G22" s="22">
        <v>1448037.17</v>
      </c>
      <c r="H22" s="22">
        <v>311996.21000000002</v>
      </c>
      <c r="I22" s="23">
        <f t="shared" si="4"/>
        <v>6084627.6400000006</v>
      </c>
    </row>
    <row r="23" spans="2:9">
      <c r="B23" s="2">
        <v>26</v>
      </c>
      <c r="C23" s="14" t="s">
        <v>31</v>
      </c>
      <c r="D23" s="22">
        <v>7473675.0700000003</v>
      </c>
      <c r="E23" s="22">
        <v>0</v>
      </c>
      <c r="F23" s="23">
        <f t="shared" si="2"/>
        <v>7473675.0700000003</v>
      </c>
      <c r="G23" s="22">
        <v>1368418.35</v>
      </c>
      <c r="H23" s="22">
        <v>1339175.95</v>
      </c>
      <c r="I23" s="23">
        <f t="shared" si="4"/>
        <v>6105256.7200000007</v>
      </c>
    </row>
    <row r="24" spans="2:9">
      <c r="B24" s="2">
        <v>27</v>
      </c>
      <c r="C24" s="14" t="s">
        <v>32</v>
      </c>
      <c r="D24" s="22">
        <v>2998641.7799999993</v>
      </c>
      <c r="E24" s="22">
        <v>0</v>
      </c>
      <c r="F24" s="23">
        <f t="shared" si="2"/>
        <v>2998641.7799999993</v>
      </c>
      <c r="G24" s="22">
        <v>338868.56</v>
      </c>
      <c r="H24" s="22">
        <v>276763.31</v>
      </c>
      <c r="I24" s="23">
        <f t="shared" si="4"/>
        <v>2659773.2199999993</v>
      </c>
    </row>
    <row r="25" spans="2:9">
      <c r="B25" s="2">
        <v>29</v>
      </c>
      <c r="C25" s="14" t="s">
        <v>33</v>
      </c>
      <c r="D25" s="22">
        <v>2809039.1100000003</v>
      </c>
      <c r="E25" s="22">
        <v>0</v>
      </c>
      <c r="F25" s="23">
        <f t="shared" si="2"/>
        <v>2809039.1100000003</v>
      </c>
      <c r="G25" s="22">
        <v>282385.94</v>
      </c>
      <c r="H25" s="22">
        <v>166785.51</v>
      </c>
      <c r="I25" s="23">
        <f t="shared" si="4"/>
        <v>2526653.1700000004</v>
      </c>
    </row>
    <row r="26" spans="2:9" ht="15">
      <c r="B26" s="2"/>
      <c r="C26" s="15" t="s">
        <v>34</v>
      </c>
      <c r="D26" s="25">
        <f t="shared" ref="D26:I26" si="5">SUM(D27:D35)</f>
        <v>77930741.459999993</v>
      </c>
      <c r="E26" s="25">
        <f t="shared" si="5"/>
        <v>0</v>
      </c>
      <c r="F26" s="25">
        <f t="shared" si="5"/>
        <v>77930741.459999993</v>
      </c>
      <c r="G26" s="25">
        <f t="shared" si="5"/>
        <v>12786274.160000002</v>
      </c>
      <c r="H26" s="25">
        <f t="shared" si="5"/>
        <v>9853504.9200000018</v>
      </c>
      <c r="I26" s="26">
        <f t="shared" si="5"/>
        <v>65144467.299999997</v>
      </c>
    </row>
    <row r="27" spans="2:9">
      <c r="B27" s="2">
        <v>31</v>
      </c>
      <c r="C27" s="14" t="s">
        <v>35</v>
      </c>
      <c r="D27" s="22">
        <v>28457706.359999999</v>
      </c>
      <c r="E27" s="22">
        <v>0</v>
      </c>
      <c r="F27" s="23">
        <f t="shared" si="2"/>
        <v>28457706.359999999</v>
      </c>
      <c r="G27" s="22">
        <v>7233865.7699999996</v>
      </c>
      <c r="H27" s="22">
        <v>7053211.1399999997</v>
      </c>
      <c r="I27" s="23">
        <f t="shared" ref="I27:I52" si="6">+F27-G27</f>
        <v>21223840.59</v>
      </c>
    </row>
    <row r="28" spans="2:9">
      <c r="B28" s="2">
        <v>32</v>
      </c>
      <c r="C28" s="14" t="s">
        <v>36</v>
      </c>
      <c r="D28" s="22">
        <v>7682338.1900000013</v>
      </c>
      <c r="E28" s="22">
        <v>0</v>
      </c>
      <c r="F28" s="23">
        <f t="shared" si="2"/>
        <v>7682338.1900000013</v>
      </c>
      <c r="G28" s="22">
        <v>1308299.75</v>
      </c>
      <c r="H28" s="22">
        <v>353089.63</v>
      </c>
      <c r="I28" s="23">
        <f t="shared" si="6"/>
        <v>6374038.4400000013</v>
      </c>
    </row>
    <row r="29" spans="2:9">
      <c r="B29" s="2">
        <v>33</v>
      </c>
      <c r="C29" s="14" t="s">
        <v>37</v>
      </c>
      <c r="D29" s="22">
        <v>3866777.03</v>
      </c>
      <c r="E29" s="22">
        <v>667000</v>
      </c>
      <c r="F29" s="23">
        <f t="shared" si="2"/>
        <v>4533777.0299999993</v>
      </c>
      <c r="G29" s="22">
        <v>817513.56</v>
      </c>
      <c r="H29" s="22">
        <v>484246.33</v>
      </c>
      <c r="I29" s="23">
        <f t="shared" si="6"/>
        <v>3716263.4699999993</v>
      </c>
    </row>
    <row r="30" spans="2:9">
      <c r="B30" s="2">
        <v>34</v>
      </c>
      <c r="C30" s="14" t="s">
        <v>38</v>
      </c>
      <c r="D30" s="22">
        <v>3152445.2199999997</v>
      </c>
      <c r="E30" s="22">
        <v>43747.82</v>
      </c>
      <c r="F30" s="23">
        <f t="shared" si="2"/>
        <v>3196193.0399999996</v>
      </c>
      <c r="G30" s="22">
        <v>794229.32000000007</v>
      </c>
      <c r="H30" s="22">
        <v>620509.56000000006</v>
      </c>
      <c r="I30" s="23">
        <f t="shared" si="6"/>
        <v>2401963.7199999997</v>
      </c>
    </row>
    <row r="31" spans="2:9" ht="25.5">
      <c r="B31" s="2">
        <v>35</v>
      </c>
      <c r="C31" s="14" t="s">
        <v>39</v>
      </c>
      <c r="D31" s="22">
        <v>12359990.039999997</v>
      </c>
      <c r="E31" s="22">
        <v>-710747.82</v>
      </c>
      <c r="F31" s="23">
        <f t="shared" si="2"/>
        <v>11649242.219999997</v>
      </c>
      <c r="G31" s="22">
        <v>1370023.12</v>
      </c>
      <c r="H31" s="22">
        <v>478350.07999999996</v>
      </c>
      <c r="I31" s="23">
        <f t="shared" si="6"/>
        <v>10279219.099999998</v>
      </c>
    </row>
    <row r="32" spans="2:9">
      <c r="B32" s="2">
        <v>36</v>
      </c>
      <c r="C32" s="14" t="s">
        <v>40</v>
      </c>
      <c r="D32" s="22">
        <v>1530215.58</v>
      </c>
      <c r="E32" s="22">
        <v>0</v>
      </c>
      <c r="F32" s="23">
        <f t="shared" si="2"/>
        <v>1530215.58</v>
      </c>
      <c r="G32" s="22">
        <v>281205.46000000002</v>
      </c>
      <c r="H32" s="22">
        <v>3100</v>
      </c>
      <c r="I32" s="23">
        <f t="shared" si="6"/>
        <v>1249010.1200000001</v>
      </c>
    </row>
    <row r="33" spans="2:9">
      <c r="B33" s="2">
        <v>37</v>
      </c>
      <c r="C33" s="14" t="s">
        <v>41</v>
      </c>
      <c r="D33" s="22">
        <v>854923.68999999983</v>
      </c>
      <c r="E33" s="22">
        <v>0</v>
      </c>
      <c r="F33" s="23">
        <f t="shared" si="2"/>
        <v>854923.68999999983</v>
      </c>
      <c r="G33" s="22">
        <v>202218.91</v>
      </c>
      <c r="H33" s="22">
        <v>202218.91</v>
      </c>
      <c r="I33" s="23">
        <f t="shared" si="6"/>
        <v>652704.7799999998</v>
      </c>
    </row>
    <row r="34" spans="2:9">
      <c r="B34" s="2">
        <v>38</v>
      </c>
      <c r="C34" s="14" t="s">
        <v>42</v>
      </c>
      <c r="D34" s="22">
        <v>291015.25999999995</v>
      </c>
      <c r="E34" s="22">
        <v>0</v>
      </c>
      <c r="F34" s="23">
        <f t="shared" si="2"/>
        <v>291015.25999999995</v>
      </c>
      <c r="G34" s="22">
        <v>31913.3</v>
      </c>
      <c r="H34" s="22">
        <v>31913.3</v>
      </c>
      <c r="I34" s="23">
        <f t="shared" si="6"/>
        <v>259101.95999999996</v>
      </c>
    </row>
    <row r="35" spans="2:9">
      <c r="B35" s="2">
        <v>39</v>
      </c>
      <c r="C35" s="14" t="s">
        <v>43</v>
      </c>
      <c r="D35" s="22">
        <v>19735330.090000004</v>
      </c>
      <c r="E35" s="22">
        <v>0</v>
      </c>
      <c r="F35" s="23">
        <f t="shared" si="2"/>
        <v>19735330.090000004</v>
      </c>
      <c r="G35" s="22">
        <v>747004.97000000009</v>
      </c>
      <c r="H35" s="22">
        <v>626865.97000000009</v>
      </c>
      <c r="I35" s="23">
        <f t="shared" si="6"/>
        <v>18988325.120000005</v>
      </c>
    </row>
    <row r="36" spans="2:9" ht="25.5" customHeight="1">
      <c r="B36" s="2"/>
      <c r="C36" s="15" t="s">
        <v>7</v>
      </c>
      <c r="D36" s="25">
        <f t="shared" ref="D36:I36" si="7">+D37</f>
        <v>0</v>
      </c>
      <c r="E36" s="25">
        <f t="shared" si="7"/>
        <v>0</v>
      </c>
      <c r="F36" s="25">
        <f t="shared" si="7"/>
        <v>0</v>
      </c>
      <c r="G36" s="25">
        <f t="shared" si="7"/>
        <v>0</v>
      </c>
      <c r="H36" s="25">
        <f t="shared" si="7"/>
        <v>0</v>
      </c>
      <c r="I36" s="26">
        <f t="shared" si="7"/>
        <v>0</v>
      </c>
    </row>
    <row r="37" spans="2:9">
      <c r="B37" s="2">
        <v>41</v>
      </c>
      <c r="C37" s="14" t="s">
        <v>44</v>
      </c>
      <c r="D37" s="22">
        <v>0</v>
      </c>
      <c r="E37" s="22">
        <v>0</v>
      </c>
      <c r="F37" s="23">
        <f>+D37+E37</f>
        <v>0</v>
      </c>
      <c r="G37" s="22">
        <v>0</v>
      </c>
      <c r="H37" s="22">
        <v>0</v>
      </c>
      <c r="I37" s="23">
        <f t="shared" si="6"/>
        <v>0</v>
      </c>
    </row>
    <row r="38" spans="2:9" ht="25.5" customHeight="1">
      <c r="B38" s="2"/>
      <c r="C38" s="15" t="s">
        <v>49</v>
      </c>
      <c r="D38" s="25">
        <f t="shared" ref="D38:I38" si="8">SUM(D39:D44)</f>
        <v>11501160</v>
      </c>
      <c r="E38" s="25">
        <f t="shared" si="8"/>
        <v>1.7462298274040222E-10</v>
      </c>
      <c r="F38" s="25">
        <f t="shared" si="8"/>
        <v>11501160</v>
      </c>
      <c r="G38" s="25">
        <f t="shared" si="8"/>
        <v>2201433.27</v>
      </c>
      <c r="H38" s="25">
        <f t="shared" si="8"/>
        <v>2082603.0599999998</v>
      </c>
      <c r="I38" s="26">
        <f t="shared" si="8"/>
        <v>9299726.7300000004</v>
      </c>
    </row>
    <row r="39" spans="2:9">
      <c r="B39" s="2">
        <v>51</v>
      </c>
      <c r="C39" s="14" t="s">
        <v>45</v>
      </c>
      <c r="D39" s="22">
        <v>900000</v>
      </c>
      <c r="E39" s="22">
        <v>113438.72000000003</v>
      </c>
      <c r="F39" s="23">
        <f t="shared" ref="F39:F52" si="9">+D39+E39</f>
        <v>1013438.72</v>
      </c>
      <c r="G39" s="22">
        <v>220013.61</v>
      </c>
      <c r="H39" s="22">
        <v>101183.4</v>
      </c>
      <c r="I39" s="23">
        <f t="shared" si="6"/>
        <v>793425.11</v>
      </c>
    </row>
    <row r="40" spans="2:9">
      <c r="B40" s="2">
        <v>52</v>
      </c>
      <c r="C40" s="14" t="s">
        <v>9</v>
      </c>
      <c r="D40" s="22">
        <v>60000</v>
      </c>
      <c r="E40" s="22">
        <v>-23919.66</v>
      </c>
      <c r="F40" s="23">
        <f t="shared" si="9"/>
        <v>36080.339999999997</v>
      </c>
      <c r="G40" s="22">
        <v>0</v>
      </c>
      <c r="H40" s="22">
        <v>0</v>
      </c>
      <c r="I40" s="23">
        <f t="shared" si="6"/>
        <v>36080.339999999997</v>
      </c>
    </row>
    <row r="41" spans="2:9">
      <c r="B41" s="2">
        <v>53</v>
      </c>
      <c r="C41" s="14" t="s">
        <v>58</v>
      </c>
      <c r="D41" s="22">
        <v>150000</v>
      </c>
      <c r="E41" s="22">
        <v>-22199.99</v>
      </c>
      <c r="F41" s="23">
        <f t="shared" si="9"/>
        <v>127800.01</v>
      </c>
      <c r="G41" s="22">
        <v>0</v>
      </c>
      <c r="H41" s="22">
        <v>0</v>
      </c>
      <c r="I41" s="23">
        <f t="shared" si="6"/>
        <v>127800.01</v>
      </c>
    </row>
    <row r="42" spans="2:9">
      <c r="B42" s="2">
        <v>54</v>
      </c>
      <c r="C42" s="14" t="s">
        <v>46</v>
      </c>
      <c r="D42" s="22">
        <v>1050000</v>
      </c>
      <c r="E42" s="22">
        <v>247199.99</v>
      </c>
      <c r="F42" s="23">
        <f t="shared" si="9"/>
        <v>1297199.99</v>
      </c>
      <c r="G42" s="22">
        <v>11600</v>
      </c>
      <c r="H42" s="22">
        <v>11600</v>
      </c>
      <c r="I42" s="23">
        <f t="shared" si="6"/>
        <v>1285599.99</v>
      </c>
    </row>
    <row r="43" spans="2:9">
      <c r="B43" s="2">
        <v>56</v>
      </c>
      <c r="C43" s="14" t="s">
        <v>47</v>
      </c>
      <c r="D43" s="22">
        <v>9321160</v>
      </c>
      <c r="E43" s="22">
        <v>-314519.05999999982</v>
      </c>
      <c r="F43" s="23">
        <f t="shared" si="9"/>
        <v>9006640.9399999995</v>
      </c>
      <c r="G43" s="22">
        <v>1969819.66</v>
      </c>
      <c r="H43" s="22">
        <v>1969819.66</v>
      </c>
      <c r="I43" s="23">
        <f t="shared" si="6"/>
        <v>7036821.2799999993</v>
      </c>
    </row>
    <row r="44" spans="2:9">
      <c r="B44" s="2">
        <v>59</v>
      </c>
      <c r="C44" s="14" t="s">
        <v>48</v>
      </c>
      <c r="D44" s="22">
        <v>20000</v>
      </c>
      <c r="E44" s="22">
        <v>0</v>
      </c>
      <c r="F44" s="23">
        <f t="shared" si="9"/>
        <v>20000</v>
      </c>
      <c r="G44" s="22">
        <v>0</v>
      </c>
      <c r="H44" s="22">
        <v>0</v>
      </c>
      <c r="I44" s="23">
        <f t="shared" si="6"/>
        <v>20000</v>
      </c>
    </row>
    <row r="45" spans="2:9" ht="25.5" customHeight="1">
      <c r="B45" s="2"/>
      <c r="C45" s="15" t="s">
        <v>50</v>
      </c>
      <c r="D45" s="25">
        <f t="shared" ref="D45:F45" si="10">SUM(D46:D48)</f>
        <v>383267000</v>
      </c>
      <c r="E45" s="25">
        <f t="shared" si="10"/>
        <v>0</v>
      </c>
      <c r="F45" s="25">
        <f t="shared" si="10"/>
        <v>383267000</v>
      </c>
      <c r="G45" s="25">
        <f>SUM(G47:G48)</f>
        <v>0</v>
      </c>
      <c r="H45" s="25">
        <f>SUM(H47:H48)</f>
        <v>0</v>
      </c>
      <c r="I45" s="26">
        <f>SUM(I46:I48)</f>
        <v>383267000</v>
      </c>
    </row>
    <row r="46" spans="2:9">
      <c r="B46" s="2">
        <v>61</v>
      </c>
      <c r="C46" s="14" t="s">
        <v>51</v>
      </c>
      <c r="D46" s="22">
        <v>49300000</v>
      </c>
      <c r="E46" s="22">
        <v>210540</v>
      </c>
      <c r="F46" s="23">
        <f t="shared" si="9"/>
        <v>49510540</v>
      </c>
      <c r="G46" s="22">
        <v>0</v>
      </c>
      <c r="H46" s="22">
        <v>0</v>
      </c>
      <c r="I46" s="23">
        <f t="shared" si="6"/>
        <v>49510540</v>
      </c>
    </row>
    <row r="47" spans="2:9">
      <c r="B47" s="2">
        <v>62</v>
      </c>
      <c r="C47" s="14" t="s">
        <v>52</v>
      </c>
      <c r="D47" s="22">
        <v>329847000</v>
      </c>
      <c r="E47" s="22">
        <v>-210540</v>
      </c>
      <c r="F47" s="23">
        <f t="shared" si="9"/>
        <v>329636460</v>
      </c>
      <c r="G47" s="22">
        <v>0</v>
      </c>
      <c r="H47" s="22">
        <v>0</v>
      </c>
      <c r="I47" s="23">
        <f t="shared" si="6"/>
        <v>329636460</v>
      </c>
    </row>
    <row r="48" spans="2:9">
      <c r="B48" s="2">
        <v>63</v>
      </c>
      <c r="C48" s="14" t="s">
        <v>53</v>
      </c>
      <c r="D48" s="22">
        <v>4120000</v>
      </c>
      <c r="E48" s="22">
        <v>0</v>
      </c>
      <c r="F48" s="23">
        <f t="shared" si="9"/>
        <v>4120000</v>
      </c>
      <c r="G48" s="22">
        <v>0</v>
      </c>
      <c r="H48" s="22">
        <v>0</v>
      </c>
      <c r="I48" s="23">
        <f t="shared" si="6"/>
        <v>4120000</v>
      </c>
    </row>
    <row r="49" spans="2:15" ht="25.5" customHeight="1">
      <c r="B49" s="2"/>
      <c r="C49" s="15" t="s">
        <v>54</v>
      </c>
      <c r="D49" s="25">
        <f t="shared" ref="D49:I49" si="11">D50+D51+D52</f>
        <v>74884012.24000001</v>
      </c>
      <c r="E49" s="25">
        <f t="shared" si="11"/>
        <v>0</v>
      </c>
      <c r="F49" s="25">
        <f t="shared" si="11"/>
        <v>74884012.24000001</v>
      </c>
      <c r="G49" s="25">
        <f t="shared" si="11"/>
        <v>14334597.49</v>
      </c>
      <c r="H49" s="25">
        <f t="shared" si="11"/>
        <v>14334597.49</v>
      </c>
      <c r="I49" s="26">
        <f t="shared" si="11"/>
        <v>60549414.750000007</v>
      </c>
    </row>
    <row r="50" spans="2:15">
      <c r="B50" s="2">
        <v>91</v>
      </c>
      <c r="C50" s="1" t="s">
        <v>55</v>
      </c>
      <c r="D50" s="22">
        <v>51297130.520000003</v>
      </c>
      <c r="E50" s="22">
        <v>0</v>
      </c>
      <c r="F50" s="23">
        <f t="shared" si="9"/>
        <v>51297130.520000003</v>
      </c>
      <c r="G50" s="22">
        <v>3774912</v>
      </c>
      <c r="H50" s="22">
        <v>3774912</v>
      </c>
      <c r="I50" s="23">
        <f t="shared" si="6"/>
        <v>47522218.520000003</v>
      </c>
    </row>
    <row r="51" spans="2:15">
      <c r="B51" s="2">
        <v>92</v>
      </c>
      <c r="C51" s="1" t="s">
        <v>56</v>
      </c>
      <c r="D51" s="22">
        <v>1587408.01</v>
      </c>
      <c r="E51" s="22">
        <v>0</v>
      </c>
      <c r="F51" s="23">
        <f t="shared" si="9"/>
        <v>1587408.01</v>
      </c>
      <c r="G51" s="22">
        <v>107573.99</v>
      </c>
      <c r="H51" s="22">
        <v>107573.99</v>
      </c>
      <c r="I51" s="23">
        <f t="shared" si="6"/>
        <v>1479834.02</v>
      </c>
    </row>
    <row r="52" spans="2:15">
      <c r="B52" s="7">
        <v>99</v>
      </c>
      <c r="C52" s="18" t="s">
        <v>57</v>
      </c>
      <c r="D52" s="22">
        <v>21999473.710000001</v>
      </c>
      <c r="E52" s="22">
        <v>0</v>
      </c>
      <c r="F52" s="27">
        <f t="shared" si="9"/>
        <v>21999473.710000001</v>
      </c>
      <c r="G52" s="22">
        <v>10452111.5</v>
      </c>
      <c r="H52" s="22">
        <v>10452111.5</v>
      </c>
      <c r="I52" s="27">
        <f t="shared" si="6"/>
        <v>11547362.210000001</v>
      </c>
    </row>
    <row r="53" spans="2:15" ht="15">
      <c r="B53" s="19"/>
      <c r="C53" s="20" t="s">
        <v>4</v>
      </c>
      <c r="D53" s="28">
        <f t="shared" ref="D53:I53" si="12">+D10+D17+D26+D36+D38+D45+D49</f>
        <v>703190367.5</v>
      </c>
      <c r="E53" s="28">
        <f t="shared" si="12"/>
        <v>2.4010660126805305E-10</v>
      </c>
      <c r="F53" s="28">
        <f t="shared" si="12"/>
        <v>703190367.5</v>
      </c>
      <c r="G53" s="28">
        <f t="shared" si="12"/>
        <v>62157194.070000008</v>
      </c>
      <c r="H53" s="28">
        <f t="shared" si="12"/>
        <v>54111456.890000008</v>
      </c>
      <c r="I53" s="28">
        <f t="shared" si="12"/>
        <v>641033173.43000007</v>
      </c>
    </row>
    <row r="54" spans="2:15">
      <c r="I54" s="30"/>
    </row>
    <row r="55" spans="2:15" ht="12.75" customHeight="1">
      <c r="B55" s="38" t="s">
        <v>3</v>
      </c>
      <c r="C55" s="38"/>
      <c r="D55" s="38"/>
      <c r="E55" s="38"/>
      <c r="F55" s="38"/>
      <c r="G55" s="38"/>
      <c r="H55" s="38"/>
      <c r="I55" s="38"/>
    </row>
    <row r="56" spans="2:15">
      <c r="B56" s="9"/>
      <c r="C56" s="9"/>
      <c r="D56" s="9"/>
      <c r="E56" s="9"/>
      <c r="F56" s="9"/>
      <c r="G56" s="9"/>
      <c r="H56" s="9"/>
      <c r="I56" s="9"/>
    </row>
    <row r="57" spans="2:15">
      <c r="I57" s="3"/>
      <c r="J57" s="8"/>
      <c r="K57" s="8"/>
      <c r="L57" s="8"/>
      <c r="M57" s="8"/>
      <c r="N57" s="8"/>
      <c r="O57" s="8"/>
    </row>
    <row r="58" spans="2:15">
      <c r="I58" s="3"/>
      <c r="J58" s="8"/>
      <c r="K58" s="8"/>
      <c r="L58" s="8"/>
      <c r="M58" s="8"/>
      <c r="N58" s="8"/>
      <c r="O58" s="8"/>
    </row>
    <row r="59" spans="2:15">
      <c r="I59" s="3"/>
      <c r="J59" s="8"/>
      <c r="K59" s="8"/>
      <c r="L59" s="8"/>
      <c r="M59" s="8"/>
      <c r="N59" s="8"/>
      <c r="O59" s="8"/>
    </row>
    <row r="60" spans="2:15">
      <c r="I60" s="3"/>
      <c r="J60" s="8"/>
      <c r="K60" s="8"/>
      <c r="L60" s="8"/>
      <c r="M60" s="8"/>
      <c r="N60" s="8"/>
      <c r="O60" s="8"/>
    </row>
    <row r="61" spans="2:15">
      <c r="I61" s="3"/>
      <c r="J61" s="8"/>
      <c r="K61" s="8"/>
      <c r="L61" s="8"/>
      <c r="M61" s="8"/>
      <c r="N61" s="8"/>
      <c r="O61" s="8"/>
    </row>
    <row r="62" spans="2:15">
      <c r="I62" s="3"/>
      <c r="J62" s="8"/>
      <c r="K62" s="8"/>
      <c r="L62" s="8"/>
      <c r="M62" s="8"/>
      <c r="N62" s="8"/>
      <c r="O62" s="8"/>
    </row>
    <row r="63" spans="2:15">
      <c r="I63" s="3"/>
      <c r="J63" s="8"/>
      <c r="K63" s="8"/>
      <c r="L63" s="8"/>
      <c r="M63" s="8"/>
      <c r="N63" s="8"/>
      <c r="O63" s="8"/>
    </row>
    <row r="64" spans="2:15">
      <c r="I64" s="3"/>
      <c r="J64" s="8"/>
      <c r="K64" s="8"/>
      <c r="L64" s="8"/>
      <c r="M64" s="8"/>
      <c r="N64" s="8"/>
      <c r="O64" s="8"/>
    </row>
    <row r="65" spans="9:15">
      <c r="I65" s="3"/>
      <c r="J65" s="8"/>
      <c r="K65" s="8"/>
      <c r="L65" s="8"/>
      <c r="M65" s="8"/>
      <c r="N65" s="8"/>
      <c r="O65" s="8"/>
    </row>
    <row r="66" spans="9:15">
      <c r="I66" s="3"/>
      <c r="J66" s="8"/>
      <c r="K66" s="8"/>
      <c r="L66" s="8"/>
      <c r="M66" s="8"/>
      <c r="N66" s="8"/>
      <c r="O66" s="8"/>
    </row>
  </sheetData>
  <mergeCells count="9">
    <mergeCell ref="B55:I55"/>
    <mergeCell ref="B1:I1"/>
    <mergeCell ref="B2:I2"/>
    <mergeCell ref="B3:I3"/>
    <mergeCell ref="B4:I4"/>
    <mergeCell ref="B5:I5"/>
    <mergeCell ref="B7:C9"/>
    <mergeCell ref="D7:H7"/>
    <mergeCell ref="I7:I8"/>
  </mergeCells>
  <pageMargins left="0.51181102362204722" right="0.51181102362204722" top="0.78740157480314965" bottom="0.55118110236220474" header="0" footer="0.23622047244094491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Usuario</cp:lastModifiedBy>
  <cp:lastPrinted>2016-07-13T17:38:48Z</cp:lastPrinted>
  <dcterms:created xsi:type="dcterms:W3CDTF">2012-02-03T21:07:38Z</dcterms:created>
  <dcterms:modified xsi:type="dcterms:W3CDTF">2016-07-13T18:22:54Z</dcterms:modified>
</cp:coreProperties>
</file>