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2 Estados e Informes Presupuestarios\"/>
    </mc:Choice>
  </mc:AlternateContent>
  <xr:revisionPtr revIDLastSave="0" documentId="13_ncr:1_{5E479D46-66D1-4321-892F-9BE55ED730C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9.1.2" sheetId="1" r:id="rId1"/>
  </sheets>
  <definedNames>
    <definedName name="_xlnm._FilterDatabase" localSheetId="0" hidden="1">'09.1.2'!$A$9:$O$242</definedName>
    <definedName name="ANEXO" localSheetId="0">#REF!</definedName>
    <definedName name="ANEXO">#REF!</definedName>
    <definedName name="_xlnm.Print_Area" localSheetId="0">'09.1.2'!$A$1:$O$265</definedName>
    <definedName name="_xlnm.Print_Titles" localSheetId="0">'09.1.2'!$1:$8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O183" i="1" l="1"/>
  <c r="N183" i="1"/>
  <c r="M183" i="1"/>
  <c r="L183" i="1"/>
  <c r="K183" i="1"/>
  <c r="J183" i="1"/>
  <c r="K240" i="1"/>
  <c r="K234" i="1"/>
  <c r="K232" i="1"/>
  <c r="K229" i="1"/>
  <c r="K226" i="1" s="1"/>
  <c r="K218" i="1"/>
  <c r="K217" i="1"/>
  <c r="K207" i="1" s="1"/>
  <c r="K212" i="1"/>
  <c r="K208" i="1"/>
  <c r="L207" i="1"/>
  <c r="K203" i="1"/>
  <c r="K199" i="1"/>
  <c r="K189" i="1"/>
  <c r="L189" i="1"/>
  <c r="K180" i="1"/>
  <c r="L180" i="1"/>
  <c r="K175" i="1"/>
  <c r="L175" i="1"/>
  <c r="K170" i="1"/>
  <c r="L170" i="1"/>
  <c r="K162" i="1"/>
  <c r="L162" i="1"/>
  <c r="K156" i="1"/>
  <c r="K155" i="1" s="1"/>
  <c r="J148" i="1"/>
  <c r="K148" i="1"/>
  <c r="L148" i="1"/>
  <c r="J143" i="1"/>
  <c r="K143" i="1"/>
  <c r="L143" i="1"/>
  <c r="J138" i="1"/>
  <c r="K138" i="1"/>
  <c r="L138" i="1"/>
  <c r="I132" i="1"/>
  <c r="J132" i="1"/>
  <c r="K132" i="1"/>
  <c r="L132" i="1"/>
  <c r="K122" i="1"/>
  <c r="L122" i="1"/>
  <c r="K115" i="1"/>
  <c r="L115" i="1"/>
  <c r="K106" i="1"/>
  <c r="L106" i="1"/>
  <c r="K96" i="1"/>
  <c r="L96" i="1"/>
  <c r="M86" i="1"/>
  <c r="N86" i="1"/>
  <c r="K87" i="1"/>
  <c r="L87" i="1"/>
  <c r="M87" i="1"/>
  <c r="N87" i="1"/>
  <c r="K77" i="1"/>
  <c r="L77" i="1"/>
  <c r="M77" i="1"/>
  <c r="N77" i="1"/>
  <c r="K70" i="1"/>
  <c r="L70" i="1"/>
  <c r="M70" i="1"/>
  <c r="N70" i="1"/>
  <c r="K68" i="1"/>
  <c r="L68" i="1"/>
  <c r="M68" i="1"/>
  <c r="N68" i="1"/>
  <c r="K60" i="1"/>
  <c r="L60" i="1"/>
  <c r="M60" i="1"/>
  <c r="N60" i="1"/>
  <c r="K50" i="1"/>
  <c r="L50" i="1"/>
  <c r="M50" i="1"/>
  <c r="N50" i="1"/>
  <c r="O50" i="1"/>
  <c r="K48" i="1"/>
  <c r="L48" i="1"/>
  <c r="K45" i="1"/>
  <c r="L45" i="1"/>
  <c r="M45" i="1"/>
  <c r="N45" i="1"/>
  <c r="K37" i="1"/>
  <c r="L37" i="1"/>
  <c r="M37" i="1"/>
  <c r="N37" i="1"/>
  <c r="K34" i="1"/>
  <c r="L34" i="1"/>
  <c r="K26" i="1"/>
  <c r="L26" i="1"/>
  <c r="M26" i="1"/>
  <c r="K21" i="1"/>
  <c r="L21" i="1"/>
  <c r="K16" i="1"/>
  <c r="L16" i="1"/>
  <c r="K12" i="1"/>
  <c r="L12" i="1"/>
  <c r="M12" i="1"/>
  <c r="J240" i="1"/>
  <c r="J234" i="1"/>
  <c r="J232" i="1"/>
  <c r="J231" i="1"/>
  <c r="J229" i="1"/>
  <c r="J226" i="1" s="1"/>
  <c r="J218" i="1"/>
  <c r="J217" i="1"/>
  <c r="J212" i="1"/>
  <c r="J208" i="1"/>
  <c r="J203" i="1"/>
  <c r="J199" i="1"/>
  <c r="J189" i="1"/>
  <c r="J180" i="1"/>
  <c r="J175" i="1"/>
  <c r="J170" i="1"/>
  <c r="J162" i="1"/>
  <c r="J156" i="1"/>
  <c r="J122" i="1"/>
  <c r="J115" i="1"/>
  <c r="J106" i="1"/>
  <c r="J96" i="1"/>
  <c r="J87" i="1"/>
  <c r="J77" i="1"/>
  <c r="J70" i="1"/>
  <c r="J68" i="1"/>
  <c r="J60" i="1"/>
  <c r="J50" i="1"/>
  <c r="J48" i="1"/>
  <c r="J45" i="1"/>
  <c r="J37" i="1"/>
  <c r="J34" i="1"/>
  <c r="J26" i="1"/>
  <c r="J21" i="1"/>
  <c r="J16" i="1"/>
  <c r="J12" i="1"/>
  <c r="D183" i="1"/>
  <c r="E183" i="1"/>
  <c r="F183" i="1"/>
  <c r="G183" i="1"/>
  <c r="H183" i="1"/>
  <c r="I183" i="1"/>
  <c r="C183" i="1"/>
  <c r="O187" i="1"/>
  <c r="D240" i="1"/>
  <c r="E240" i="1"/>
  <c r="F240" i="1"/>
  <c r="G240" i="1"/>
  <c r="H240" i="1"/>
  <c r="I240" i="1"/>
  <c r="D234" i="1"/>
  <c r="E234" i="1"/>
  <c r="F234" i="1"/>
  <c r="G234" i="1"/>
  <c r="H234" i="1"/>
  <c r="I234" i="1"/>
  <c r="D232" i="1"/>
  <c r="E232" i="1"/>
  <c r="F232" i="1"/>
  <c r="G232" i="1"/>
  <c r="H232" i="1"/>
  <c r="I232" i="1"/>
  <c r="D229" i="1"/>
  <c r="D226" i="1" s="1"/>
  <c r="E229" i="1"/>
  <c r="E226" i="1" s="1"/>
  <c r="F229" i="1"/>
  <c r="F226" i="1" s="1"/>
  <c r="G229" i="1"/>
  <c r="G226" i="1" s="1"/>
  <c r="H229" i="1"/>
  <c r="H226" i="1" s="1"/>
  <c r="I229" i="1"/>
  <c r="I226" i="1"/>
  <c r="D218" i="1"/>
  <c r="D217" i="1" s="1"/>
  <c r="E218" i="1"/>
  <c r="E217" i="1" s="1"/>
  <c r="F218" i="1"/>
  <c r="F217" i="1" s="1"/>
  <c r="G218" i="1"/>
  <c r="G217" i="1" s="1"/>
  <c r="H218" i="1"/>
  <c r="H217" i="1" s="1"/>
  <c r="I218" i="1"/>
  <c r="I217" i="1" s="1"/>
  <c r="D212" i="1"/>
  <c r="E212" i="1"/>
  <c r="F212" i="1"/>
  <c r="G212" i="1"/>
  <c r="H212" i="1"/>
  <c r="I212" i="1"/>
  <c r="D208" i="1"/>
  <c r="E208" i="1"/>
  <c r="F208" i="1"/>
  <c r="G208" i="1"/>
  <c r="H208" i="1"/>
  <c r="I208" i="1"/>
  <c r="D203" i="1"/>
  <c r="E203" i="1"/>
  <c r="F203" i="1"/>
  <c r="G203" i="1"/>
  <c r="H203" i="1"/>
  <c r="I203" i="1"/>
  <c r="D199" i="1"/>
  <c r="E199" i="1"/>
  <c r="F199" i="1"/>
  <c r="G199" i="1"/>
  <c r="H199" i="1"/>
  <c r="I199" i="1"/>
  <c r="D189" i="1"/>
  <c r="E189" i="1"/>
  <c r="F189" i="1"/>
  <c r="G189" i="1"/>
  <c r="H189" i="1"/>
  <c r="I189" i="1"/>
  <c r="D180" i="1"/>
  <c r="E180" i="1"/>
  <c r="F180" i="1"/>
  <c r="G180" i="1"/>
  <c r="H180" i="1"/>
  <c r="I180" i="1"/>
  <c r="D175" i="1"/>
  <c r="E175" i="1"/>
  <c r="F175" i="1"/>
  <c r="G175" i="1"/>
  <c r="H175" i="1"/>
  <c r="I175" i="1"/>
  <c r="D170" i="1"/>
  <c r="E170" i="1"/>
  <c r="F170" i="1"/>
  <c r="G170" i="1"/>
  <c r="H170" i="1"/>
  <c r="I170" i="1"/>
  <c r="I169" i="1"/>
  <c r="D162" i="1"/>
  <c r="E162" i="1"/>
  <c r="F162" i="1"/>
  <c r="G162" i="1"/>
  <c r="H162" i="1"/>
  <c r="I162" i="1"/>
  <c r="D160" i="1"/>
  <c r="E160" i="1"/>
  <c r="F160" i="1"/>
  <c r="G160" i="1"/>
  <c r="H160" i="1"/>
  <c r="D156" i="1"/>
  <c r="E156" i="1"/>
  <c r="F156" i="1"/>
  <c r="G156" i="1"/>
  <c r="H156" i="1"/>
  <c r="I156" i="1"/>
  <c r="D148" i="1"/>
  <c r="E148" i="1"/>
  <c r="F148" i="1"/>
  <c r="G148" i="1"/>
  <c r="H148" i="1"/>
  <c r="I148" i="1"/>
  <c r="D143" i="1"/>
  <c r="E143" i="1"/>
  <c r="F143" i="1"/>
  <c r="G143" i="1"/>
  <c r="H143" i="1"/>
  <c r="I143" i="1"/>
  <c r="D138" i="1"/>
  <c r="E138" i="1"/>
  <c r="F138" i="1"/>
  <c r="G138" i="1"/>
  <c r="H138" i="1"/>
  <c r="I138" i="1"/>
  <c r="D132" i="1"/>
  <c r="E132" i="1"/>
  <c r="F132" i="1"/>
  <c r="G132" i="1"/>
  <c r="H132" i="1"/>
  <c r="D122" i="1"/>
  <c r="E122" i="1"/>
  <c r="F122" i="1"/>
  <c r="G122" i="1"/>
  <c r="H122" i="1"/>
  <c r="I122" i="1"/>
  <c r="D115" i="1"/>
  <c r="E115" i="1"/>
  <c r="F115" i="1"/>
  <c r="G115" i="1"/>
  <c r="H115" i="1"/>
  <c r="I115" i="1"/>
  <c r="D106" i="1"/>
  <c r="E106" i="1"/>
  <c r="F106" i="1"/>
  <c r="G106" i="1"/>
  <c r="H106" i="1"/>
  <c r="I106" i="1"/>
  <c r="D96" i="1"/>
  <c r="E96" i="1"/>
  <c r="F96" i="1"/>
  <c r="G96" i="1"/>
  <c r="H96" i="1"/>
  <c r="I96" i="1"/>
  <c r="D87" i="1"/>
  <c r="E87" i="1"/>
  <c r="F87" i="1"/>
  <c r="G87" i="1"/>
  <c r="H87" i="1"/>
  <c r="I87" i="1"/>
  <c r="D77" i="1"/>
  <c r="E77" i="1"/>
  <c r="F77" i="1"/>
  <c r="G77" i="1"/>
  <c r="H77" i="1"/>
  <c r="I77" i="1"/>
  <c r="D70" i="1"/>
  <c r="E70" i="1"/>
  <c r="F70" i="1"/>
  <c r="G70" i="1"/>
  <c r="H70" i="1"/>
  <c r="I70" i="1"/>
  <c r="D68" i="1"/>
  <c r="E68" i="1"/>
  <c r="F68" i="1"/>
  <c r="G68" i="1"/>
  <c r="H68" i="1"/>
  <c r="I68" i="1"/>
  <c r="D60" i="1"/>
  <c r="E60" i="1"/>
  <c r="F60" i="1"/>
  <c r="G60" i="1"/>
  <c r="H60" i="1"/>
  <c r="I60" i="1"/>
  <c r="D50" i="1"/>
  <c r="E50" i="1"/>
  <c r="F50" i="1"/>
  <c r="G50" i="1"/>
  <c r="H50" i="1"/>
  <c r="I50" i="1"/>
  <c r="D48" i="1"/>
  <c r="E48" i="1"/>
  <c r="F48" i="1"/>
  <c r="G48" i="1"/>
  <c r="H48" i="1"/>
  <c r="I48" i="1"/>
  <c r="D45" i="1"/>
  <c r="E45" i="1"/>
  <c r="F45" i="1"/>
  <c r="G45" i="1"/>
  <c r="H45" i="1"/>
  <c r="I45" i="1"/>
  <c r="D37" i="1"/>
  <c r="E37" i="1"/>
  <c r="F37" i="1"/>
  <c r="G37" i="1"/>
  <c r="H37" i="1"/>
  <c r="I37" i="1"/>
  <c r="I36" i="1" s="1"/>
  <c r="D34" i="1"/>
  <c r="E34" i="1"/>
  <c r="F34" i="1"/>
  <c r="G34" i="1"/>
  <c r="H34" i="1"/>
  <c r="I34" i="1"/>
  <c r="D26" i="1"/>
  <c r="E26" i="1"/>
  <c r="F26" i="1"/>
  <c r="G26" i="1"/>
  <c r="H26" i="1"/>
  <c r="I26" i="1"/>
  <c r="D21" i="1"/>
  <c r="E21" i="1"/>
  <c r="F21" i="1"/>
  <c r="G21" i="1"/>
  <c r="H21" i="1"/>
  <c r="I21" i="1"/>
  <c r="D16" i="1"/>
  <c r="E16" i="1"/>
  <c r="F16" i="1"/>
  <c r="G16" i="1"/>
  <c r="H16" i="1"/>
  <c r="I16" i="1"/>
  <c r="D12" i="1"/>
  <c r="E12" i="1"/>
  <c r="F12" i="1"/>
  <c r="G12" i="1"/>
  <c r="H12" i="1"/>
  <c r="I12" i="1"/>
  <c r="M48" i="1"/>
  <c r="N48" i="1"/>
  <c r="M34" i="1"/>
  <c r="N34" i="1"/>
  <c r="N26" i="1"/>
  <c r="M21" i="1"/>
  <c r="N21" i="1"/>
  <c r="M16" i="1"/>
  <c r="N16" i="1"/>
  <c r="N12" i="1"/>
  <c r="K231" i="1" l="1"/>
  <c r="K169" i="1"/>
  <c r="K242" i="1" s="1"/>
  <c r="L169" i="1"/>
  <c r="L86" i="1"/>
  <c r="K86" i="1"/>
  <c r="K36" i="1"/>
  <c r="L36" i="1"/>
  <c r="J36" i="1"/>
  <c r="J207" i="1"/>
  <c r="J169" i="1"/>
  <c r="J155" i="1"/>
  <c r="J86" i="1"/>
  <c r="I231" i="1"/>
  <c r="E155" i="1"/>
  <c r="I155" i="1"/>
  <c r="H231" i="1"/>
  <c r="G231" i="1"/>
  <c r="F231" i="1"/>
  <c r="D231" i="1"/>
  <c r="E231" i="1"/>
  <c r="I207" i="1"/>
  <c r="E207" i="1"/>
  <c r="H207" i="1"/>
  <c r="G207" i="1"/>
  <c r="F207" i="1"/>
  <c r="D207" i="1"/>
  <c r="H169" i="1"/>
  <c r="G169" i="1"/>
  <c r="F169" i="1"/>
  <c r="E169" i="1"/>
  <c r="D169" i="1"/>
  <c r="D155" i="1"/>
  <c r="H155" i="1"/>
  <c r="G155" i="1"/>
  <c r="F155" i="1"/>
  <c r="I86" i="1"/>
  <c r="D86" i="1"/>
  <c r="H86" i="1"/>
  <c r="F86" i="1"/>
  <c r="E86" i="1"/>
  <c r="G86" i="1"/>
  <c r="H36" i="1"/>
  <c r="F36" i="1"/>
  <c r="E36" i="1"/>
  <c r="G36" i="1"/>
  <c r="D36" i="1"/>
  <c r="O185" i="1"/>
  <c r="D10" i="1"/>
  <c r="D9" i="1" s="1"/>
  <c r="E10" i="1"/>
  <c r="E9" i="1" s="1"/>
  <c r="O146" i="1"/>
  <c r="C143" i="1" l="1"/>
  <c r="N240" i="1" l="1"/>
  <c r="N234" i="1"/>
  <c r="N232" i="1"/>
  <c r="N229" i="1"/>
  <c r="N226" i="1" s="1"/>
  <c r="N218" i="1"/>
  <c r="N217" i="1" s="1"/>
  <c r="N212" i="1"/>
  <c r="N208" i="1"/>
  <c r="N203" i="1"/>
  <c r="N199" i="1"/>
  <c r="N189" i="1"/>
  <c r="N180" i="1"/>
  <c r="N175" i="1"/>
  <c r="N170" i="1"/>
  <c r="N162" i="1"/>
  <c r="N160" i="1"/>
  <c r="N156" i="1"/>
  <c r="N148" i="1"/>
  <c r="N143" i="1"/>
  <c r="N138" i="1"/>
  <c r="N132" i="1"/>
  <c r="N122" i="1"/>
  <c r="N115" i="1"/>
  <c r="N106" i="1"/>
  <c r="N96" i="1"/>
  <c r="N10" i="1"/>
  <c r="N9" i="1" s="1"/>
  <c r="M240" i="1"/>
  <c r="M234" i="1"/>
  <c r="M232" i="1"/>
  <c r="M229" i="1"/>
  <c r="M226" i="1" s="1"/>
  <c r="M218" i="1"/>
  <c r="M217" i="1" s="1"/>
  <c r="M212" i="1"/>
  <c r="M208" i="1"/>
  <c r="M203" i="1"/>
  <c r="M199" i="1"/>
  <c r="M189" i="1"/>
  <c r="M180" i="1"/>
  <c r="M175" i="1"/>
  <c r="M170" i="1"/>
  <c r="M162" i="1"/>
  <c r="M160" i="1"/>
  <c r="M156" i="1"/>
  <c r="M148" i="1"/>
  <c r="M143" i="1"/>
  <c r="M138" i="1"/>
  <c r="M132" i="1"/>
  <c r="M122" i="1"/>
  <c r="M115" i="1"/>
  <c r="M106" i="1"/>
  <c r="M96" i="1"/>
  <c r="M10" i="1"/>
  <c r="M9" i="1" s="1"/>
  <c r="L240" i="1"/>
  <c r="L234" i="1"/>
  <c r="L232" i="1"/>
  <c r="L229" i="1"/>
  <c r="L226" i="1" s="1"/>
  <c r="L218" i="1"/>
  <c r="L217" i="1" s="1"/>
  <c r="L212" i="1"/>
  <c r="L208" i="1"/>
  <c r="L203" i="1"/>
  <c r="L199" i="1"/>
  <c r="L156" i="1"/>
  <c r="L10" i="1"/>
  <c r="L9" i="1" s="1"/>
  <c r="K9" i="1"/>
  <c r="J10" i="1"/>
  <c r="J9" i="1" s="1"/>
  <c r="I10" i="1"/>
  <c r="I9" i="1" s="1"/>
  <c r="H10" i="1"/>
  <c r="H9" i="1" s="1"/>
  <c r="G10" i="1"/>
  <c r="G9" i="1" s="1"/>
  <c r="F10" i="1"/>
  <c r="F9" i="1" l="1"/>
  <c r="F242" i="1" s="1"/>
  <c r="N36" i="1"/>
  <c r="M36" i="1"/>
  <c r="L155" i="1"/>
  <c r="M231" i="1"/>
  <c r="I242" i="1"/>
  <c r="M207" i="1"/>
  <c r="N207" i="1"/>
  <c r="L231" i="1"/>
  <c r="M169" i="1"/>
  <c r="N169" i="1"/>
  <c r="M155" i="1"/>
  <c r="N155" i="1"/>
  <c r="N231" i="1"/>
  <c r="G242" i="1" l="1"/>
  <c r="H242" i="1"/>
  <c r="D242" i="1"/>
  <c r="L242" i="1"/>
  <c r="E242" i="1"/>
  <c r="M242" i="1"/>
  <c r="J242" i="1"/>
  <c r="N242" i="1"/>
  <c r="O150" i="1"/>
  <c r="O164" i="1"/>
  <c r="C162" i="1"/>
  <c r="O163" i="1" l="1"/>
  <c r="O162" i="1" s="1"/>
  <c r="O136" i="1"/>
  <c r="C218" i="1" l="1"/>
  <c r="C217" i="1" s="1"/>
  <c r="C170" i="1"/>
  <c r="O126" i="1" l="1"/>
  <c r="C189" i="1"/>
  <c r="C234" i="1"/>
  <c r="C212" i="1" l="1"/>
  <c r="O233" i="1"/>
  <c r="O232" i="1" s="1"/>
  <c r="O216" i="1"/>
  <c r="O215" i="1"/>
  <c r="O211" i="1"/>
  <c r="O210" i="1"/>
  <c r="O209" i="1"/>
  <c r="O196" i="1"/>
  <c r="O193" i="1"/>
  <c r="O192" i="1"/>
  <c r="O182" i="1"/>
  <c r="O181" i="1"/>
  <c r="O179" i="1"/>
  <c r="O177" i="1"/>
  <c r="O176" i="1"/>
  <c r="O172" i="1"/>
  <c r="O151" i="1"/>
  <c r="O149" i="1"/>
  <c r="O142" i="1"/>
  <c r="O139" i="1"/>
  <c r="O137" i="1"/>
  <c r="O135" i="1"/>
  <c r="O130" i="1"/>
  <c r="O127" i="1"/>
  <c r="O125" i="1"/>
  <c r="O124" i="1"/>
  <c r="O123" i="1"/>
  <c r="O118" i="1"/>
  <c r="O117" i="1"/>
  <c r="O111" i="1"/>
  <c r="O110" i="1"/>
  <c r="O109" i="1"/>
  <c r="O105" i="1"/>
  <c r="O104" i="1"/>
  <c r="O101" i="1"/>
  <c r="O100" i="1"/>
  <c r="O98" i="1"/>
  <c r="O97" i="1"/>
  <c r="O95" i="1"/>
  <c r="O94" i="1"/>
  <c r="O92" i="1"/>
  <c r="O91" i="1"/>
  <c r="O90" i="1"/>
  <c r="O85" i="1"/>
  <c r="O84" i="1"/>
  <c r="O83" i="1"/>
  <c r="O82" i="1"/>
  <c r="O81" i="1"/>
  <c r="O80" i="1"/>
  <c r="O75" i="1"/>
  <c r="O74" i="1"/>
  <c r="O72" i="1"/>
  <c r="C68" i="1"/>
  <c r="O66" i="1"/>
  <c r="O65" i="1"/>
  <c r="O63" i="1"/>
  <c r="O61" i="1"/>
  <c r="O58" i="1"/>
  <c r="O57" i="1"/>
  <c r="O56" i="1"/>
  <c r="O55" i="1"/>
  <c r="O54" i="1"/>
  <c r="O53" i="1"/>
  <c r="O52" i="1"/>
  <c r="C48" i="1"/>
  <c r="O47" i="1"/>
  <c r="O46" i="1"/>
  <c r="O42" i="1"/>
  <c r="O41" i="1"/>
  <c r="O40" i="1"/>
  <c r="O33" i="1"/>
  <c r="O30" i="1"/>
  <c r="O29" i="1"/>
  <c r="O27" i="1"/>
  <c r="O25" i="1"/>
  <c r="O24" i="1"/>
  <c r="O23" i="1"/>
  <c r="O22" i="1"/>
  <c r="O18" i="1"/>
  <c r="O15" i="1"/>
  <c r="O14" i="1"/>
  <c r="C10" i="1"/>
  <c r="O206" i="1"/>
  <c r="O204" i="1"/>
  <c r="O194" i="1"/>
  <c r="O152" i="1"/>
  <c r="O141" i="1"/>
  <c r="O133" i="1"/>
  <c r="O121" i="1"/>
  <c r="O112" i="1"/>
  <c r="O103" i="1"/>
  <c r="O102" i="1"/>
  <c r="O99" i="1"/>
  <c r="O89" i="1"/>
  <c r="O78" i="1"/>
  <c r="O67" i="1"/>
  <c r="O64" i="1"/>
  <c r="O51" i="1"/>
  <c r="O44" i="1"/>
  <c r="O31" i="1"/>
  <c r="O28" i="1"/>
  <c r="O17" i="1"/>
  <c r="O19" i="1"/>
  <c r="O205" i="1"/>
  <c r="O202" i="1"/>
  <c r="O201" i="1"/>
  <c r="O200" i="1"/>
  <c r="O197" i="1"/>
  <c r="O154" i="1"/>
  <c r="O140" i="1"/>
  <c r="O120" i="1"/>
  <c r="O114" i="1"/>
  <c r="O93" i="1"/>
  <c r="O79" i="1"/>
  <c r="O73" i="1"/>
  <c r="O59" i="1"/>
  <c r="O43" i="1"/>
  <c r="O38" i="1"/>
  <c r="O178" i="1"/>
  <c r="O131" i="1"/>
  <c r="O129" i="1"/>
  <c r="O153" i="1"/>
  <c r="O113" i="1"/>
  <c r="O230" i="1"/>
  <c r="O229" i="1" s="1"/>
  <c r="O228" i="1"/>
  <c r="O227" i="1"/>
  <c r="O225" i="1"/>
  <c r="O221" i="1"/>
  <c r="O220" i="1"/>
  <c r="O195" i="1"/>
  <c r="O191" i="1"/>
  <c r="O174" i="1"/>
  <c r="O161" i="1"/>
  <c r="O157" i="1"/>
  <c r="O156" i="1" s="1"/>
  <c r="O239" i="1"/>
  <c r="O238" i="1"/>
  <c r="O237" i="1"/>
  <c r="O236" i="1"/>
  <c r="O224" i="1"/>
  <c r="O223" i="1"/>
  <c r="O222" i="1"/>
  <c r="O219" i="1"/>
  <c r="C199" i="1"/>
  <c r="O173" i="1"/>
  <c r="O26" i="1" l="1"/>
  <c r="O45" i="1"/>
  <c r="O21" i="1"/>
  <c r="C138" i="1"/>
  <c r="C106" i="1"/>
  <c r="O107" i="1"/>
  <c r="O62" i="1"/>
  <c r="O60" i="1" s="1"/>
  <c r="O71" i="1"/>
  <c r="O70" i="1" s="1"/>
  <c r="O190" i="1"/>
  <c r="O189" i="1" s="1"/>
  <c r="O184" i="1"/>
  <c r="O128" i="1"/>
  <c r="O122" i="1" s="1"/>
  <c r="O49" i="1"/>
  <c r="O48" i="1" s="1"/>
  <c r="O119" i="1"/>
  <c r="O145" i="1"/>
  <c r="O138" i="1"/>
  <c r="O134" i="1"/>
  <c r="O132" i="1" s="1"/>
  <c r="O39" i="1"/>
  <c r="O37" i="1" s="1"/>
  <c r="O13" i="1"/>
  <c r="O12" i="1" s="1"/>
  <c r="O241" i="1"/>
  <c r="O240" i="1" s="1"/>
  <c r="O171" i="1"/>
  <c r="O170" i="1" s="1"/>
  <c r="O147" i="1"/>
  <c r="O116" i="1"/>
  <c r="O108" i="1"/>
  <c r="O20" i="1"/>
  <c r="O16" i="1" s="1"/>
  <c r="O186" i="1"/>
  <c r="O144" i="1"/>
  <c r="O88" i="1"/>
  <c r="O87" i="1" s="1"/>
  <c r="O35" i="1"/>
  <c r="O34" i="1" s="1"/>
  <c r="O213" i="1"/>
  <c r="C34" i="1"/>
  <c r="C60" i="1"/>
  <c r="C16" i="1"/>
  <c r="O77" i="1"/>
  <c r="O160" i="1"/>
  <c r="O155" i="1" s="1"/>
  <c r="C132" i="1"/>
  <c r="C26" i="1"/>
  <c r="O148" i="1"/>
  <c r="C37" i="1"/>
  <c r="C50" i="1"/>
  <c r="O208" i="1"/>
  <c r="O203" i="1"/>
  <c r="O199" i="1"/>
  <c r="O175" i="1"/>
  <c r="O96" i="1"/>
  <c r="C240" i="1"/>
  <c r="O235" i="1"/>
  <c r="O234" i="1" s="1"/>
  <c r="C232" i="1"/>
  <c r="C229" i="1"/>
  <c r="C226" i="1" s="1"/>
  <c r="O226" i="1"/>
  <c r="O218" i="1"/>
  <c r="O214" i="1"/>
  <c r="C208" i="1"/>
  <c r="C207" i="1" s="1"/>
  <c r="C203" i="1"/>
  <c r="O180" i="1"/>
  <c r="C180" i="1"/>
  <c r="C175" i="1"/>
  <c r="C160" i="1"/>
  <c r="C156" i="1"/>
  <c r="C148" i="1"/>
  <c r="C122" i="1"/>
  <c r="C115" i="1"/>
  <c r="C96" i="1"/>
  <c r="C87" i="1"/>
  <c r="C77" i="1"/>
  <c r="C70" i="1"/>
  <c r="O69" i="1"/>
  <c r="O68" i="1" s="1"/>
  <c r="C45" i="1"/>
  <c r="C21" i="1"/>
  <c r="C12" i="1"/>
  <c r="O11" i="1"/>
  <c r="O10" i="1" s="1"/>
  <c r="O36" i="1" l="1"/>
  <c r="O9" i="1"/>
  <c r="O106" i="1"/>
  <c r="O115" i="1"/>
  <c r="O169" i="1"/>
  <c r="O231" i="1"/>
  <c r="O143" i="1"/>
  <c r="O212" i="1"/>
  <c r="O207" i="1" s="1"/>
  <c r="C231" i="1"/>
  <c r="C9" i="1"/>
  <c r="C36" i="1"/>
  <c r="C155" i="1"/>
  <c r="C169" i="1"/>
  <c r="C86" i="1"/>
  <c r="O86" i="1" l="1"/>
  <c r="O242" i="1" s="1"/>
  <c r="C242" i="1"/>
</calcChain>
</file>

<file path=xl/sharedStrings.xml><?xml version="1.0" encoding="utf-8"?>
<sst xmlns="http://schemas.openxmlformats.org/spreadsheetml/2006/main" count="252" uniqueCount="248">
  <si>
    <t>Estado Analítico Mensual del Ejercicio del Presupuesto de Egresos Devengado</t>
  </si>
  <si>
    <t>Clasificación por Objeto del Gasto Capítulo del Gasto (Capítulo, Concepto y Partida)</t>
  </si>
  <si>
    <t>Capítulo / Concepto / 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</si>
  <si>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</si>
  <si>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</si>
  <si>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</si>
  <si>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</si>
  <si>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</si>
  <si>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</si>
  <si>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</si>
  <si>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</si>
  <si>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</si>
  <si>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</si>
  <si>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</si>
  <si>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</si>
  <si>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</si>
  <si>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</si>
  <si>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</si>
  <si>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Sueldos base al personal permanente</t>
  </si>
  <si>
    <t>Remuneraciones al Personal de Caracter Transitorio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</si>
  <si>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</si>
  <si>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</si>
  <si>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</si>
  <si>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</si>
  <si>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</si>
  <si>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</si>
  <si>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</si>
  <si>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</si>
  <si>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</si>
  <si>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</si>
  <si>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</si>
  <si>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</si>
  <si>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</si>
  <si>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</si>
  <si>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</si>
  <si>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</si>
  <si>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</si>
  <si>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</si>
  <si>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</si>
  <si>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</si>
  <si>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</si>
  <si>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</si>
  <si>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</si>
  <si>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</si>
  <si>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</si>
  <si>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</si>
  <si>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</si>
  <si>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</si>
  <si>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</si>
  <si>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</si>
  <si>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</si>
  <si>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</si>
  <si>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</si>
  <si>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</si>
  <si>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Utensilios para el servicio de alimentación</t>
  </si>
  <si>
    <t>Materias Primas y Materiales De Producción y Comercialización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</si>
  <si>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</si>
  <si>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</si>
  <si>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</si>
  <si>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</si>
  <si>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</si>
  <si>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</si>
  <si>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</si>
  <si>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</si>
  <si>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</si>
  <si>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</si>
  <si>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</si>
  <si>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</si>
  <si>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</si>
  <si>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</si>
  <si>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</si>
  <si>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</si>
  <si>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</si>
  <si>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</si>
  <si>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</si>
  <si>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</si>
  <si>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</si>
  <si>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</si>
  <si>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</si>
  <si>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</si>
  <si>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</si>
  <si>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</si>
  <si>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</si>
  <si>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</si>
  <si>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</si>
  <si>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</si>
  <si>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</si>
  <si>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</si>
  <si>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</si>
  <si>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</si>
  <si>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</si>
  <si>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</si>
  <si>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</si>
  <si>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</si>
  <si>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</si>
  <si>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</si>
  <si>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</si>
  <si>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</si>
  <si>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</si>
  <si>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</si>
  <si>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</si>
  <si>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</si>
  <si>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</si>
  <si>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</si>
  <si>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</si>
  <si>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</si>
  <si>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</si>
  <si>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</si>
  <si>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</si>
  <si>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</si>
  <si>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</si>
  <si>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</si>
  <si>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</si>
  <si>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</si>
  <si>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</si>
  <si>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</si>
  <si>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</si>
  <si>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</si>
  <si>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</si>
  <si>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Financieros, Bancarios y Comerciales</t>
  </si>
  <si>
    <t>Servicios financieros y bancarios</t>
  </si>
  <si>
    <t>Seguro de bienes patrimoniales</t>
  </si>
  <si>
    <t>Fletes y maniobras</t>
  </si>
  <si>
    <t>Servicios financieros, 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</si>
  <si>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</si>
  <si>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</si>
  <si>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</si>
  <si>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</si>
  <si>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</si>
  <si>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</si>
  <si>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</si>
  <si>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</si>
  <si>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</si>
  <si>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</si>
  <si>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</si>
  <si>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</si>
  <si>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</si>
  <si>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</si>
  <si>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</si>
  <si>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</si>
  <si>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</si>
  <si>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</si>
  <si>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</si>
  <si>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Congresos y convenciones</t>
  </si>
  <si>
    <t>Gastos de representación</t>
  </si>
  <si>
    <t>Otros Servicios Generales</t>
  </si>
  <si>
    <t>Impuestos y derechos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</si>
  <si>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</si>
  <si>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</si>
  <si>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</si>
  <si>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</si>
  <si>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Transferencias, Asignaciones, Subsidios y Otras Ayudas</t>
  </si>
  <si>
    <t>Transferencias Internas y Asignaciones al Sector Público</t>
  </si>
  <si>
    <t>Transferencias internas otorgadas a entidades paraestatales no empresariales y no financieras</t>
  </si>
  <si>
    <t>Transferencias al Resto del Sector Público</t>
  </si>
  <si>
    <t>Subsidios y Subvenciones</t>
  </si>
  <si>
    <t xml:space="preserve"> Ayudas Sociales</t>
  </si>
  <si>
    <t>Ayudas sociales a personas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</si>
  <si>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</si>
  <si>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</si>
  <si>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</si>
  <si>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</si>
  <si>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</si>
  <si>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</si>
  <si>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</si>
  <si>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</si>
  <si>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</si>
  <si>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</si>
  <si>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</si>
  <si>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</si>
  <si>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</si>
  <si>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</si>
  <si>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</si>
  <si>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</si>
  <si>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</si>
  <si>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</si>
  <si>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</si>
  <si>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</si>
  <si>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de transporte</t>
  </si>
  <si>
    <t>Equipo aeroespacial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</si>
  <si>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</si>
  <si>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</si>
  <si>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</si>
  <si>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</si>
  <si>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</si>
  <si>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</si>
  <si>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</si>
  <si>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</si>
  <si>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</si>
  <si>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</si>
  <si>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Biologicos</t>
  </si>
  <si>
    <t>Bienes Inmuebles</t>
  </si>
  <si>
    <t>Terrenos</t>
  </si>
  <si>
    <t>Edificios no residenciales</t>
  </si>
  <si>
    <t>Otros bienes inmuebles</t>
  </si>
  <si>
    <t>Activos Intangibles</t>
  </si>
  <si>
    <t>Software</t>
  </si>
  <si>
    <t>Licencias informáticas e intelectuales</t>
  </si>
  <si>
    <t>Otros activos intangibles</t>
  </si>
  <si>
    <t>Inversión Pública</t>
  </si>
  <si>
    <t>Obra Pública en Bienes de Dominio Público</t>
  </si>
  <si>
    <t>Edificación no habitacional</t>
  </si>
  <si>
    <t>División de terrenos y construcción de obras de urbanización</t>
  </si>
  <si>
    <t>Instalaciones y equipamiento en construcciones</t>
  </si>
  <si>
    <t>Obra Pública en Bienes Propios</t>
  </si>
  <si>
    <t>Trabajos de acabados en edificaciones y otros trabajos especializados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</si>
  <si>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</si>
  <si>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</si>
  <si>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</si>
  <si>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</si>
  <si>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</si>
  <si>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</si>
  <si>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</si>
  <si>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</si>
  <si>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</si>
  <si>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</si>
  <si>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</si>
  <si>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</si>
  <si>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</si>
  <si>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Convenios de reasignación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</si>
  <si>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</si>
  <si>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</si>
  <si>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</si>
  <si>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</si>
  <si>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</si>
  <si>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</si>
  <si>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</si>
  <si>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</si>
  <si>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</si>
  <si>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</si>
  <si>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ADEFAS</t>
  </si>
  <si>
    <t>TOTALES</t>
  </si>
  <si>
    <t xml:space="preserve">COMISION MUNICIPAL DE AGUA POTABLE Y ALCANTARILLADO DEL MUNICIPIO DE ALTAMIRA, TAMAULIPAS </t>
  </si>
  <si>
    <t>Otros productos adquiridos como materia prima</t>
  </si>
  <si>
    <t xml:space="preserve">Servicios de capacitación </t>
  </si>
  <si>
    <t>Servicios de recaudación, traslado y custodia de valores</t>
  </si>
  <si>
    <t xml:space="preserve">Servicios profesionales, científicos, técnicos integrales </t>
  </si>
  <si>
    <t>Seguros de responsabilidad patrimonial y finanzas</t>
  </si>
  <si>
    <t>Otros servicios de traslado y hospedaje</t>
  </si>
  <si>
    <t>Instalación, reparación y mantenimiento de equipo e instrumental médico y de laboratorio</t>
  </si>
  <si>
    <t xml:space="preserve">Servicios de la industria fílmica, del sonido y del vídeo </t>
  </si>
  <si>
    <t>Pensiones</t>
  </si>
  <si>
    <t>Jubilaciones</t>
  </si>
  <si>
    <t>Sentencias y resoluciones por la autoridad competente</t>
  </si>
  <si>
    <t xml:space="preserve">Exposiciones </t>
  </si>
  <si>
    <t xml:space="preserve">Carrocerías y remolques </t>
  </si>
  <si>
    <t>Embarcaciones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</si>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</sst>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/>
    <xf numFmtId="0" fontId="5" fillId="0" borderId="0" xfId="3" applyFont="1"/>
    <xf numFmtId="0" fontId="6" fillId="0" borderId="0" xfId="3" applyFont="1" applyAlignment="1">
      <alignment wrapText="1"/>
    </xf>
    <xf numFmtId="164" fontId="6" fillId="0" borderId="0" xfId="4" applyFont="1"/>
    <xf numFmtId="164" fontId="6" fillId="0" borderId="0" xfId="4" applyFont="1" applyAlignment="1">
      <alignment horizontal="center"/>
    </xf>
    <xf numFmtId="0" fontId="7" fillId="0" borderId="0" xfId="3" applyFont="1"/>
    <xf numFmtId="0" fontId="3" fillId="0" borderId="0" xfId="3" applyAlignment="1">
      <alignment vertical="center"/>
    </xf>
    <xf numFmtId="0" fontId="7" fillId="5" borderId="4" xfId="3" applyFont="1" applyFill="1" applyBorder="1" applyAlignment="1">
      <alignment horizontal="left" vertical="center"/>
    </xf>
    <xf numFmtId="0" fontId="8" fillId="5" borderId="4" xfId="3" applyFont="1" applyFill="1" applyBorder="1" applyAlignment="1">
      <alignment vertical="center" wrapText="1"/>
    </xf>
    <xf numFmtId="0" fontId="8" fillId="0" borderId="0" xfId="3" applyFont="1"/>
    <xf numFmtId="0" fontId="9" fillId="6" borderId="4" xfId="3" applyFont="1" applyFill="1" applyBorder="1" applyAlignment="1">
      <alignment horizontal="left" vertical="center" indent="1"/>
    </xf>
    <xf numFmtId="0" fontId="10" fillId="6" borderId="4" xfId="3" applyFont="1" applyFill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indent="1"/>
    </xf>
    <xf numFmtId="0" fontId="3" fillId="0" borderId="4" xfId="3" applyBorder="1" applyAlignment="1">
      <alignment horizontal="left" vertical="center" wrapText="1"/>
    </xf>
    <xf numFmtId="43" fontId="7" fillId="0" borderId="4" xfId="1" applyFont="1" applyBorder="1"/>
    <xf numFmtId="0" fontId="6" fillId="0" borderId="0" xfId="3" applyFont="1"/>
    <xf numFmtId="41" fontId="9" fillId="6" borderId="4" xfId="1" applyNumberFormat="1" applyFont="1" applyFill="1" applyBorder="1"/>
    <xf numFmtId="41" fontId="9" fillId="6" borderId="4" xfId="1" applyNumberFormat="1" applyFont="1" applyFill="1" applyBorder="1" applyAlignment="1">
      <alignment vertical="center"/>
    </xf>
    <xf numFmtId="41" fontId="11" fillId="0" borderId="4" xfId="1" applyNumberFormat="1" applyFont="1" applyBorder="1"/>
    <xf numFmtId="42" fontId="7" fillId="5" borderId="4" xfId="2" applyNumberFormat="1" applyFont="1" applyFill="1" applyBorder="1"/>
    <xf numFmtId="41" fontId="11" fillId="0" borderId="0" xfId="1" applyNumberFormat="1" applyFont="1" applyBorder="1"/>
    <xf numFmtId="43" fontId="0" fillId="0" borderId="0" xfId="1" applyFont="1"/>
    <xf numFmtId="0" fontId="11" fillId="0" borderId="2" xfId="3" applyFont="1" applyBorder="1" applyAlignment="1">
      <alignment horizontal="left" vertical="center" indent="1"/>
    </xf>
    <xf numFmtId="0" fontId="3" fillId="0" borderId="2" xfId="3" applyBorder="1" applyAlignment="1">
      <alignment horizontal="left" vertical="center" wrapText="1"/>
    </xf>
    <xf numFmtId="41" fontId="11" fillId="0" borderId="2" xfId="1" applyNumberFormat="1" applyFont="1" applyBorder="1"/>
    <xf numFmtId="0" fontId="9" fillId="6" borderId="2" xfId="3" applyFont="1" applyFill="1" applyBorder="1" applyAlignment="1">
      <alignment horizontal="left" vertical="center" indent="1"/>
    </xf>
    <xf numFmtId="0" fontId="10" fillId="6" borderId="2" xfId="3" applyFont="1" applyFill="1" applyBorder="1" applyAlignment="1">
      <alignment horizontal="left" vertical="center" wrapText="1"/>
    </xf>
    <xf numFmtId="41" fontId="9" fillId="6" borderId="2" xfId="1" applyNumberFormat="1" applyFont="1" applyFill="1" applyBorder="1"/>
    <xf numFmtId="0" fontId="7" fillId="5" borderId="5" xfId="3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/>
    </xf>
    <xf numFmtId="164" fontId="8" fillId="4" borderId="3" xfId="4" applyFont="1" applyFill="1" applyBorder="1" applyAlignment="1">
      <alignment horizontal="center" vertical="center" wrapText="1"/>
    </xf>
    <xf numFmtId="164" fontId="8" fillId="4" borderId="4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8" fillId="4" borderId="2" xfId="3" applyFont="1" applyFill="1" applyBorder="1" applyAlignment="1">
      <alignment horizontal="center" vertical="center" wrapText="1"/>
    </xf>
    <xf numFmtId="164" fontId="8" fillId="4" borderId="2" xfId="4" applyFont="1" applyFill="1" applyBorder="1" applyAlignment="1">
      <alignment horizontal="center" vertical="center" wrapText="1"/>
    </xf>
  </cellXfs>
  <cellStyles count="183">
    <cellStyle name="=C:\WINNT\SYSTEM32\COMMAND.COM" xfId="5" xr:uid="{00000000-0005-0000-0000-000000000000}"/>
    <cellStyle name="Hipervínculo 2" xfId="6" xr:uid="{00000000-0005-0000-0000-000001000000}"/>
    <cellStyle name="Incorrecto 2" xfId="7" xr:uid="{00000000-0005-0000-0000-000002000000}"/>
    <cellStyle name="Millares" xfId="1" builtinId="3"/>
    <cellStyle name="Millares 10" xfId="8" xr:uid="{00000000-0005-0000-0000-000004000000}"/>
    <cellStyle name="Millares 11" xfId="9" xr:uid="{00000000-0005-0000-0000-000005000000}"/>
    <cellStyle name="Millares 2" xfId="10" xr:uid="{00000000-0005-0000-0000-000006000000}"/>
    <cellStyle name="Millares 2 2" xfId="11" xr:uid="{00000000-0005-0000-0000-000007000000}"/>
    <cellStyle name="Millares 2 2 2" xfId="4" xr:uid="{00000000-0005-0000-0000-000008000000}"/>
    <cellStyle name="Millares 2 2 2 2" xfId="12" xr:uid="{00000000-0005-0000-0000-000009000000}"/>
    <cellStyle name="Millares 2 2 3" xfId="13" xr:uid="{00000000-0005-0000-0000-00000A000000}"/>
    <cellStyle name="Millares 2 3" xfId="14" xr:uid="{00000000-0005-0000-0000-00000B000000}"/>
    <cellStyle name="Millares 3" xfId="15" xr:uid="{00000000-0005-0000-0000-00000C000000}"/>
    <cellStyle name="Millares 3 2" xfId="16" xr:uid="{00000000-0005-0000-0000-00000D000000}"/>
    <cellStyle name="Millares 3 3" xfId="17" xr:uid="{00000000-0005-0000-0000-00000E000000}"/>
    <cellStyle name="Millares 3 3 2" xfId="18" xr:uid="{00000000-0005-0000-0000-00000F000000}"/>
    <cellStyle name="Millares 3 3 2 2" xfId="19" xr:uid="{00000000-0005-0000-0000-000010000000}"/>
    <cellStyle name="Millares 3 3 3" xfId="20" xr:uid="{00000000-0005-0000-0000-000011000000}"/>
    <cellStyle name="Millares 3 3 4" xfId="21" xr:uid="{00000000-0005-0000-0000-000012000000}"/>
    <cellStyle name="Millares 3 4" xfId="22" xr:uid="{00000000-0005-0000-0000-000013000000}"/>
    <cellStyle name="Millares 3 4 2" xfId="23" xr:uid="{00000000-0005-0000-0000-000014000000}"/>
    <cellStyle name="Millares 3 5" xfId="24" xr:uid="{00000000-0005-0000-0000-000015000000}"/>
    <cellStyle name="Millares 3 5 2" xfId="25" xr:uid="{00000000-0005-0000-0000-000016000000}"/>
    <cellStyle name="Millares 3 6" xfId="26" xr:uid="{00000000-0005-0000-0000-000017000000}"/>
    <cellStyle name="Millares 4" xfId="27" xr:uid="{00000000-0005-0000-0000-000018000000}"/>
    <cellStyle name="Millares 4 2" xfId="28" xr:uid="{00000000-0005-0000-0000-000019000000}"/>
    <cellStyle name="Millares 4 2 2" xfId="29" xr:uid="{00000000-0005-0000-0000-00001A000000}"/>
    <cellStyle name="Millares 4 3" xfId="30" xr:uid="{00000000-0005-0000-0000-00001B000000}"/>
    <cellStyle name="Millares 5" xfId="31" xr:uid="{00000000-0005-0000-0000-00001C000000}"/>
    <cellStyle name="Millares 5 2" xfId="32" xr:uid="{00000000-0005-0000-0000-00001D000000}"/>
    <cellStyle name="Millares 5 2 2" xfId="33" xr:uid="{00000000-0005-0000-0000-00001E000000}"/>
    <cellStyle name="Millares 5 3" xfId="34" xr:uid="{00000000-0005-0000-0000-00001F000000}"/>
    <cellStyle name="Millares 6" xfId="35" xr:uid="{00000000-0005-0000-0000-000020000000}"/>
    <cellStyle name="Millares 6 2" xfId="36" xr:uid="{00000000-0005-0000-0000-000021000000}"/>
    <cellStyle name="Millares 6 2 2" xfId="37" xr:uid="{00000000-0005-0000-0000-000022000000}"/>
    <cellStyle name="Millares 6 3" xfId="38" xr:uid="{00000000-0005-0000-0000-000023000000}"/>
    <cellStyle name="Millares 7" xfId="39" xr:uid="{00000000-0005-0000-0000-000024000000}"/>
    <cellStyle name="Millares 7 2" xfId="40" xr:uid="{00000000-0005-0000-0000-000025000000}"/>
    <cellStyle name="Millares 7 2 2" xfId="41" xr:uid="{00000000-0005-0000-0000-000026000000}"/>
    <cellStyle name="Millares 7 2 2 2" xfId="42" xr:uid="{00000000-0005-0000-0000-000027000000}"/>
    <cellStyle name="Millares 7 2 3" xfId="43" xr:uid="{00000000-0005-0000-0000-000028000000}"/>
    <cellStyle name="Millares 7 3" xfId="44" xr:uid="{00000000-0005-0000-0000-000029000000}"/>
    <cellStyle name="Millares 8" xfId="45" xr:uid="{00000000-0005-0000-0000-00002A000000}"/>
    <cellStyle name="Millares 8 2" xfId="46" xr:uid="{00000000-0005-0000-0000-00002B000000}"/>
    <cellStyle name="Millares 8 2 2" xfId="47" xr:uid="{00000000-0005-0000-0000-00002C000000}"/>
    <cellStyle name="Millares 8 3" xfId="48" xr:uid="{00000000-0005-0000-0000-00002D000000}"/>
    <cellStyle name="Millares 9" xfId="49" xr:uid="{00000000-0005-0000-0000-00002E000000}"/>
    <cellStyle name="Moneda" xfId="2" builtinId="4"/>
    <cellStyle name="Moneda 2" xfId="50" xr:uid="{00000000-0005-0000-0000-000030000000}"/>
    <cellStyle name="Moneda 2 2" xfId="51" xr:uid="{00000000-0005-0000-0000-000031000000}"/>
    <cellStyle name="Moneda 2 2 2" xfId="52" xr:uid="{00000000-0005-0000-0000-000032000000}"/>
    <cellStyle name="Moneda 2 2 2 2" xfId="53" xr:uid="{00000000-0005-0000-0000-000033000000}"/>
    <cellStyle name="Moneda 2 2 3" xfId="54" xr:uid="{00000000-0005-0000-0000-000034000000}"/>
    <cellStyle name="Moneda 2 3" xfId="55" xr:uid="{00000000-0005-0000-0000-000035000000}"/>
    <cellStyle name="Moneda 2 3 2" xfId="56" xr:uid="{00000000-0005-0000-0000-000036000000}"/>
    <cellStyle name="Moneda 2 3 2 2" xfId="57" xr:uid="{00000000-0005-0000-0000-000037000000}"/>
    <cellStyle name="Moneda 2 3 3" xfId="58" xr:uid="{00000000-0005-0000-0000-000038000000}"/>
    <cellStyle name="Moneda 2 3 4" xfId="59" xr:uid="{00000000-0005-0000-0000-000039000000}"/>
    <cellStyle name="Moneda 2 4" xfId="60" xr:uid="{00000000-0005-0000-0000-00003A000000}"/>
    <cellStyle name="Moneda 2 4 2" xfId="61" xr:uid="{00000000-0005-0000-0000-00003B000000}"/>
    <cellStyle name="Moneda 2 5" xfId="62" xr:uid="{00000000-0005-0000-0000-00003C000000}"/>
    <cellStyle name="Moneda 2 5 2" xfId="63" xr:uid="{00000000-0005-0000-0000-00003D000000}"/>
    <cellStyle name="Moneda 2 5 2 2" xfId="64" xr:uid="{00000000-0005-0000-0000-00003E000000}"/>
    <cellStyle name="Moneda 2 5 3" xfId="65" xr:uid="{00000000-0005-0000-0000-00003F000000}"/>
    <cellStyle name="Moneda 2 6" xfId="66" xr:uid="{00000000-0005-0000-0000-000040000000}"/>
    <cellStyle name="Moneda 2 6 2" xfId="67" xr:uid="{00000000-0005-0000-0000-000041000000}"/>
    <cellStyle name="Moneda 2 7" xfId="68" xr:uid="{00000000-0005-0000-0000-000042000000}"/>
    <cellStyle name="Moneda 3" xfId="69" xr:uid="{00000000-0005-0000-0000-000043000000}"/>
    <cellStyle name="Moneda 3 2" xfId="70" xr:uid="{00000000-0005-0000-0000-000044000000}"/>
    <cellStyle name="Moneda 4" xfId="71" xr:uid="{00000000-0005-0000-0000-000045000000}"/>
    <cellStyle name="Moneda 4 2" xfId="72" xr:uid="{00000000-0005-0000-0000-000046000000}"/>
    <cellStyle name="Moneda 4 2 2" xfId="73" xr:uid="{00000000-0005-0000-0000-000047000000}"/>
    <cellStyle name="Moneda 4 3" xfId="74" xr:uid="{00000000-0005-0000-0000-000048000000}"/>
    <cellStyle name="Moneda 4 3 2" xfId="75" xr:uid="{00000000-0005-0000-0000-000049000000}"/>
    <cellStyle name="Moneda 4 4" xfId="76" xr:uid="{00000000-0005-0000-0000-00004A000000}"/>
    <cellStyle name="Moneda 5" xfId="77" xr:uid="{00000000-0005-0000-0000-00004B000000}"/>
    <cellStyle name="Moneda 6" xfId="78" xr:uid="{00000000-0005-0000-0000-00004C000000}"/>
    <cellStyle name="Moneda 7" xfId="79" xr:uid="{00000000-0005-0000-0000-00004D000000}"/>
    <cellStyle name="Moneda 7 2" xfId="80" xr:uid="{00000000-0005-0000-0000-00004E000000}"/>
    <cellStyle name="Normal" xfId="0" builtinId="0"/>
    <cellStyle name="Normal 10" xfId="81" xr:uid="{00000000-0005-0000-0000-000050000000}"/>
    <cellStyle name="Normal 10 2" xfId="82" xr:uid="{00000000-0005-0000-0000-000051000000}"/>
    <cellStyle name="Normal 10 2 2" xfId="83" xr:uid="{00000000-0005-0000-0000-000052000000}"/>
    <cellStyle name="Normal 10 2 2 2" xfId="84" xr:uid="{00000000-0005-0000-0000-000053000000}"/>
    <cellStyle name="Normal 10 2 3" xfId="85" xr:uid="{00000000-0005-0000-0000-000054000000}"/>
    <cellStyle name="Normal 10 3" xfId="86" xr:uid="{00000000-0005-0000-0000-000055000000}"/>
    <cellStyle name="Normal 10 3 2" xfId="87" xr:uid="{00000000-0005-0000-0000-000056000000}"/>
    <cellStyle name="Normal 10 4" xfId="88" xr:uid="{00000000-0005-0000-0000-000057000000}"/>
    <cellStyle name="Normal 11" xfId="89" xr:uid="{00000000-0005-0000-0000-000058000000}"/>
    <cellStyle name="Normal 11 2" xfId="90" xr:uid="{00000000-0005-0000-0000-000059000000}"/>
    <cellStyle name="Normal 11 2 2" xfId="91" xr:uid="{00000000-0005-0000-0000-00005A000000}"/>
    <cellStyle name="Normal 11 2 2 2" xfId="92" xr:uid="{00000000-0005-0000-0000-00005B000000}"/>
    <cellStyle name="Normal 11 2 3" xfId="93" xr:uid="{00000000-0005-0000-0000-00005C000000}"/>
    <cellStyle name="Normal 11 2 4" xfId="94" xr:uid="{00000000-0005-0000-0000-00005D000000}"/>
    <cellStyle name="Normal 11 3" xfId="95" xr:uid="{00000000-0005-0000-0000-00005E000000}"/>
    <cellStyle name="Normal 11 4" xfId="96" xr:uid="{00000000-0005-0000-0000-00005F000000}"/>
    <cellStyle name="Normal 12" xfId="97" xr:uid="{00000000-0005-0000-0000-000060000000}"/>
    <cellStyle name="Normal 13" xfId="98" xr:uid="{00000000-0005-0000-0000-000061000000}"/>
    <cellStyle name="Normal 14" xfId="99" xr:uid="{00000000-0005-0000-0000-000062000000}"/>
    <cellStyle name="Normal 15" xfId="100" xr:uid="{00000000-0005-0000-0000-000063000000}"/>
    <cellStyle name="Normal 16" xfId="101" xr:uid="{00000000-0005-0000-0000-000064000000}"/>
    <cellStyle name="Normal 16 2" xfId="102" xr:uid="{00000000-0005-0000-0000-000065000000}"/>
    <cellStyle name="Normal 17" xfId="103" xr:uid="{00000000-0005-0000-0000-000066000000}"/>
    <cellStyle name="Normal 17 2" xfId="104" xr:uid="{00000000-0005-0000-0000-000067000000}"/>
    <cellStyle name="Normal 2" xfId="105" xr:uid="{00000000-0005-0000-0000-000068000000}"/>
    <cellStyle name="Normal 2 2" xfId="106" xr:uid="{00000000-0005-0000-0000-000069000000}"/>
    <cellStyle name="Normal 2 2 2" xfId="107" xr:uid="{00000000-0005-0000-0000-00006A000000}"/>
    <cellStyle name="Normal 2 2 3" xfId="108" xr:uid="{00000000-0005-0000-0000-00006B000000}"/>
    <cellStyle name="Normal 2 2 3 2" xfId="109" xr:uid="{00000000-0005-0000-0000-00006C000000}"/>
    <cellStyle name="Normal 2 2 3 2 2" xfId="110" xr:uid="{00000000-0005-0000-0000-00006D000000}"/>
    <cellStyle name="Normal 2 2 3 3" xfId="111" xr:uid="{00000000-0005-0000-0000-00006E000000}"/>
    <cellStyle name="Normal 2 2 4" xfId="112" xr:uid="{00000000-0005-0000-0000-00006F000000}"/>
    <cellStyle name="Normal 2 2 4 2" xfId="113" xr:uid="{00000000-0005-0000-0000-000070000000}"/>
    <cellStyle name="Normal 2 2 4 2 2" xfId="114" xr:uid="{00000000-0005-0000-0000-000071000000}"/>
    <cellStyle name="Normal 2 2 4 3" xfId="115" xr:uid="{00000000-0005-0000-0000-000072000000}"/>
    <cellStyle name="Normal 2 3" xfId="116" xr:uid="{00000000-0005-0000-0000-000073000000}"/>
    <cellStyle name="Normal 2 3 2" xfId="117" xr:uid="{00000000-0005-0000-0000-000074000000}"/>
    <cellStyle name="Normal 2 3 2 2" xfId="118" xr:uid="{00000000-0005-0000-0000-000075000000}"/>
    <cellStyle name="Normal 2 3 2 2 2" xfId="119" xr:uid="{00000000-0005-0000-0000-000076000000}"/>
    <cellStyle name="Normal 2 3 2 3" xfId="120" xr:uid="{00000000-0005-0000-0000-000077000000}"/>
    <cellStyle name="Normal 2 3 3" xfId="121" xr:uid="{00000000-0005-0000-0000-000078000000}"/>
    <cellStyle name="Normal 2 3 3 2" xfId="122" xr:uid="{00000000-0005-0000-0000-000079000000}"/>
    <cellStyle name="Normal 2 3 4" xfId="123" xr:uid="{00000000-0005-0000-0000-00007A000000}"/>
    <cellStyle name="Normal 2 3 5" xfId="124" xr:uid="{00000000-0005-0000-0000-00007B000000}"/>
    <cellStyle name="Normal 2 4" xfId="125" xr:uid="{00000000-0005-0000-0000-00007C000000}"/>
    <cellStyle name="Normal 2 4 2" xfId="126" xr:uid="{00000000-0005-0000-0000-00007D000000}"/>
    <cellStyle name="Normal 2 4 2 2" xfId="127" xr:uid="{00000000-0005-0000-0000-00007E000000}"/>
    <cellStyle name="Normal 2 4 3" xfId="128" xr:uid="{00000000-0005-0000-0000-00007F000000}"/>
    <cellStyle name="Normal 2 4 4" xfId="129" xr:uid="{00000000-0005-0000-0000-000080000000}"/>
    <cellStyle name="Normal 2 5" xfId="130" xr:uid="{00000000-0005-0000-0000-000081000000}"/>
    <cellStyle name="Normal 3" xfId="131" xr:uid="{00000000-0005-0000-0000-000082000000}"/>
    <cellStyle name="Normal 3 2" xfId="3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146" xr:uid="{00000000-0005-0000-0000-000092000000}"/>
    <cellStyle name="Normal 5" xfId="147" xr:uid="{00000000-0005-0000-0000-000093000000}"/>
    <cellStyle name="Normal 5 2" xfId="148" xr:uid="{00000000-0005-0000-0000-000094000000}"/>
    <cellStyle name="Normal 5 2 2" xfId="149" xr:uid="{00000000-0005-0000-0000-000095000000}"/>
    <cellStyle name="Normal 5 3" xfId="150" xr:uid="{00000000-0005-0000-0000-000096000000}"/>
    <cellStyle name="Normal 6" xfId="151" xr:uid="{00000000-0005-0000-0000-000097000000}"/>
    <cellStyle name="Normal 65" xfId="152" xr:uid="{00000000-0005-0000-0000-000098000000}"/>
    <cellStyle name="Normal 7" xfId="153" xr:uid="{00000000-0005-0000-0000-000099000000}"/>
    <cellStyle name="Normal 7 2" xfId="154" xr:uid="{00000000-0005-0000-0000-00009A000000}"/>
    <cellStyle name="Normal 7 2 2" xfId="155" xr:uid="{00000000-0005-0000-0000-00009B000000}"/>
    <cellStyle name="Normal 7 2 2 2" xfId="156" xr:uid="{00000000-0005-0000-0000-00009C000000}"/>
    <cellStyle name="Normal 7 2 3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 4" xfId="160" xr:uid="{00000000-0005-0000-0000-0000A0000000}"/>
    <cellStyle name="Normal 8" xfId="161" xr:uid="{00000000-0005-0000-0000-0000A1000000}"/>
    <cellStyle name="Normal 8 2" xfId="162" xr:uid="{00000000-0005-0000-0000-0000A2000000}"/>
    <cellStyle name="Normal 8 2 2" xfId="163" xr:uid="{00000000-0005-0000-0000-0000A3000000}"/>
    <cellStyle name="Normal 8 2 2 2" xfId="164" xr:uid="{00000000-0005-0000-0000-0000A4000000}"/>
    <cellStyle name="Normal 8 2 3" xfId="165" xr:uid="{00000000-0005-0000-0000-0000A5000000}"/>
    <cellStyle name="Normal 8 3" xfId="166" xr:uid="{00000000-0005-0000-0000-0000A6000000}"/>
    <cellStyle name="Normal 8 3 2" xfId="167" xr:uid="{00000000-0005-0000-0000-0000A7000000}"/>
    <cellStyle name="Normal 8 4" xfId="168" xr:uid="{00000000-0005-0000-0000-0000A8000000}"/>
    <cellStyle name="Normal 9" xfId="169" xr:uid="{00000000-0005-0000-0000-0000A9000000}"/>
    <cellStyle name="Notas 2" xfId="170" xr:uid="{00000000-0005-0000-0000-0000AA000000}"/>
    <cellStyle name="Notas 2 2" xfId="171" xr:uid="{00000000-0005-0000-0000-0000AB000000}"/>
    <cellStyle name="Notas 2 2 2" xfId="172" xr:uid="{00000000-0005-0000-0000-0000AC000000}"/>
    <cellStyle name="Notas 2 3" xfId="173" xr:uid="{00000000-0005-0000-0000-0000AD000000}"/>
    <cellStyle name="Notas 3" xfId="174" xr:uid="{00000000-0005-0000-0000-0000AE000000}"/>
    <cellStyle name="Notas 3 2" xfId="175" xr:uid="{00000000-0005-0000-0000-0000AF000000}"/>
    <cellStyle name="Porcentaje 2" xfId="176" xr:uid="{00000000-0005-0000-0000-0000B0000000}"/>
    <cellStyle name="Porcentaje 2 2" xfId="177" xr:uid="{00000000-0005-0000-0000-0000B1000000}"/>
    <cellStyle name="Porcentaje 2 2 2" xfId="178" xr:uid="{00000000-0005-0000-0000-0000B2000000}"/>
    <cellStyle name="Porcentaje 2 3" xfId="179" xr:uid="{00000000-0005-0000-0000-0000B3000000}"/>
    <cellStyle name="Porcentaje 3" xfId="180" xr:uid="{00000000-0005-0000-0000-0000B4000000}"/>
    <cellStyle name="Porcentaje 4" xfId="181" xr:uid="{00000000-0005-0000-0000-0000B5000000}"/>
    <cellStyle name="Porcentual 2" xfId="182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1133474</xdr:colOff>
      <xdr:row>5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361950"/>
          <a:ext cx="1628774" cy="733425"/>
        </a:xfrm>
        <a:prstGeom prst="rect">
          <a:avLst/>
        </a:prstGeom>
      </xdr:spPr>
    </xdr:pic>
    <xdr:clientData/>
  </xdr:twoCellAnchor>
  <xdr:twoCellAnchor editAs="oneCell">
    <xdr:from>
      <xdr:col>13</xdr:col>
      <xdr:colOff>314325</xdr:colOff>
      <xdr:row>2</xdr:row>
      <xdr:rowOff>28574</xdr:rowOff>
    </xdr:from>
    <xdr:to>
      <xdr:col>14</xdr:col>
      <xdr:colOff>891473</xdr:colOff>
      <xdr:row>5</xdr:row>
      <xdr:rowOff>104774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15706725" y="390524"/>
          <a:ext cx="1491548" cy="676275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246</xdr:row>
      <xdr:rowOff>123825</xdr:rowOff>
    </xdr:from>
    <xdr:to>
      <xdr:col>14</xdr:col>
      <xdr:colOff>885824</xdr:colOff>
      <xdr:row>254</xdr:row>
      <xdr:rowOff>85725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5249" y="43081575"/>
          <a:ext cx="17097375" cy="1257300"/>
          <a:chOff x="266701" y="10239375"/>
          <a:chExt cx="12487275" cy="98107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20"/>
  <sheetViews>
    <sheetView tabSelected="1" zoomScaleNormal="100" workbookViewId="0"/>
  </sheetViews>
  <sheetFormatPr baseColWidth="10" defaultColWidth="11.42578125" defaultRowHeight="12.75" x14ac:dyDescent="0.2"/>
  <cols>
    <col min="1" max="1" width="7.42578125" style="16" bestFit="1" customWidth="1"/>
    <col min="2" max="2" width="66.28515625" style="3" bestFit="1" customWidth="1"/>
    <col min="3" max="3" width="14.42578125" style="4" customWidth="1"/>
    <col min="4" max="4" width="15" style="4" customWidth="1"/>
    <col min="5" max="5" width="16.85546875" style="4" customWidth="1"/>
    <col min="6" max="6" width="14.85546875" style="4" customWidth="1"/>
    <col min="7" max="15" width="13.7109375" style="4" customWidth="1"/>
    <col min="16" max="16384" width="11.42578125" style="1"/>
  </cols>
  <sheetData>
    <row r="1" spans="1:15" x14ac:dyDescent="0.2">
      <c r="J1" s="4">
        <v>0</v>
      </c>
    </row>
    <row r="2" spans="1:15" ht="15.75" customHeight="1" x14ac:dyDescent="0.25">
      <c r="A2" s="33" t="s">
        <v>232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5.7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 customHeight="1" x14ac:dyDescent="0.25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">
      <c r="A6" s="2"/>
      <c r="G6" s="5"/>
      <c r="H6" s="5"/>
      <c r="I6" s="5"/>
      <c r="J6" s="5">
        <v>0</v>
      </c>
      <c r="K6" s="5"/>
      <c r="L6" s="5"/>
      <c r="M6" s="5"/>
      <c r="N6" s="5"/>
      <c r="O6" s="6"/>
    </row>
    <row r="7" spans="1:15" s="7" customFormat="1" ht="15" customHeight="1" x14ac:dyDescent="0.25">
      <c r="A7" s="35" t="s">
        <v>2</v>
      </c>
      <c r="B7" s="35"/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  <c r="J7" s="31" t="s">
        <v>10</v>
      </c>
      <c r="K7" s="31" t="s">
        <v>11</v>
      </c>
      <c r="L7" s="31" t="s">
        <v>12</v>
      </c>
      <c r="M7" s="31" t="s">
        <v>13</v>
      </c>
      <c r="N7" s="31" t="s">
        <v>14</v>
      </c>
      <c r="O7" s="36" t="s">
        <v>15</v>
      </c>
    </row>
    <row r="8" spans="1:15" x14ac:dyDescent="0.2">
      <c r="A8" s="35"/>
      <c r="B8" s="35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6"/>
    </row>
    <row r="9" spans="1:15" s="10" customFormat="1" x14ac:dyDescent="0.2">
      <c r="A9" s="8">
        <v>1000</v>
      </c>
      <c r="B9" s="9" t="s">
        <v>16</v>
      </c>
      <c r="C9" s="20">
        <f t="shared" ref="C9:O9" si="0">C10+C12+C16+C21+C26+C32+C34</f>
        <v>12097119.49</v>
      </c>
      <c r="D9" s="20">
        <f t="shared" si="0"/>
        <v>14011209.380000001</v>
      </c>
      <c r="E9" s="20">
        <f t="shared" si="0"/>
        <v>14120129.59</v>
      </c>
      <c r="F9" s="20">
        <f t="shared" si="0"/>
        <v>14625705.510000002</v>
      </c>
      <c r="G9" s="20">
        <f t="shared" si="0"/>
        <v>12949149.99</v>
      </c>
      <c r="H9" s="20">
        <f t="shared" si="0"/>
        <v>17247575.5</v>
      </c>
      <c r="I9" s="20">
        <f t="shared" si="0"/>
        <v>13023696.93</v>
      </c>
      <c r="J9" s="20">
        <f t="shared" si="0"/>
        <v>15509725.459999999</v>
      </c>
      <c r="K9" s="20">
        <f t="shared" si="0"/>
        <v>14168688.119999999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127752999.97</v>
      </c>
    </row>
    <row r="10" spans="1:15" s="10" customFormat="1" x14ac:dyDescent="0.2">
      <c r="A10" s="11">
        <v>1100</v>
      </c>
      <c r="B10" s="12" t="s">
        <v>17</v>
      </c>
      <c r="C10" s="17">
        <f t="shared" ref="C10:N10" si="1">SUM(C11)</f>
        <v>4785985.13</v>
      </c>
      <c r="D10" s="17">
        <f t="shared" si="1"/>
        <v>4671527.6199999992</v>
      </c>
      <c r="E10" s="17">
        <f t="shared" si="1"/>
        <v>5449912.4100000011</v>
      </c>
      <c r="F10" s="17">
        <f t="shared" si="1"/>
        <v>4816254.9700000007</v>
      </c>
      <c r="G10" s="17">
        <f t="shared" si="1"/>
        <v>4826220.0200000005</v>
      </c>
      <c r="H10" s="17">
        <f t="shared" si="1"/>
        <v>5511825.3600000003</v>
      </c>
      <c r="I10" s="17">
        <f t="shared" si="1"/>
        <v>5050958.4499999993</v>
      </c>
      <c r="J10" s="17">
        <f t="shared" si="1"/>
        <v>4984037.1000000006</v>
      </c>
      <c r="K10" s="17">
        <v>5258022.1899999995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ref="O10" si="2">SUM(O11)</f>
        <v>45354743.25</v>
      </c>
    </row>
    <row r="11" spans="1:15" s="10" customFormat="1" x14ac:dyDescent="0.2">
      <c r="A11" s="13">
        <v>113</v>
      </c>
      <c r="B11" s="14" t="s">
        <v>18</v>
      </c>
      <c r="C11" s="19">
        <v>4785985.13</v>
      </c>
      <c r="D11" s="19">
        <v>4671527.6199999992</v>
      </c>
      <c r="E11" s="19">
        <v>5449912.4100000011</v>
      </c>
      <c r="F11" s="19">
        <v>4816254.9700000007</v>
      </c>
      <c r="G11" s="19">
        <v>4826220.0200000005</v>
      </c>
      <c r="H11" s="19">
        <v>5511825.3600000003</v>
      </c>
      <c r="I11" s="19">
        <v>5050958.4499999993</v>
      </c>
      <c r="J11" s="19">
        <v>4984037.1000000006</v>
      </c>
      <c r="K11" s="19">
        <v>5258022.1899999995</v>
      </c>
      <c r="L11" s="19"/>
      <c r="M11" s="19"/>
      <c r="N11" s="19"/>
      <c r="O11" s="19">
        <f>SUM(C11:N11)</f>
        <v>45354743.25</v>
      </c>
    </row>
    <row r="12" spans="1:15" s="10" customFormat="1" x14ac:dyDescent="0.2">
      <c r="A12" s="11">
        <v>1200</v>
      </c>
      <c r="B12" s="12" t="s">
        <v>19</v>
      </c>
      <c r="C12" s="17">
        <f t="shared" ref="C12:O12" si="3">SUM(C13:C15)</f>
        <v>808052.14</v>
      </c>
      <c r="D12" s="17">
        <f t="shared" si="3"/>
        <v>850752.64999999991</v>
      </c>
      <c r="E12" s="17">
        <f t="shared" si="3"/>
        <v>1190056.3299999998</v>
      </c>
      <c r="F12" s="17">
        <f t="shared" si="3"/>
        <v>907128.7</v>
      </c>
      <c r="G12" s="17">
        <f t="shared" si="3"/>
        <v>905161.47</v>
      </c>
      <c r="H12" s="17">
        <f t="shared" si="3"/>
        <v>1131478</v>
      </c>
      <c r="I12" s="17">
        <f t="shared" si="3"/>
        <v>931430.18</v>
      </c>
      <c r="J12" s="17">
        <f t="shared" si="3"/>
        <v>976207.18</v>
      </c>
      <c r="K12" s="17">
        <f t="shared" si="3"/>
        <v>1216412.17</v>
      </c>
      <c r="L12" s="17">
        <f t="shared" si="3"/>
        <v>0</v>
      </c>
      <c r="M12" s="17">
        <f t="shared" si="3"/>
        <v>0</v>
      </c>
      <c r="N12" s="17">
        <f t="shared" si="3"/>
        <v>0</v>
      </c>
      <c r="O12" s="17">
        <f t="shared" si="3"/>
        <v>8916678.8200000003</v>
      </c>
    </row>
    <row r="13" spans="1:15" s="10" customFormat="1" x14ac:dyDescent="0.2">
      <c r="A13" s="13">
        <v>121</v>
      </c>
      <c r="B13" s="14" t="s">
        <v>20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/>
      <c r="M13" s="19"/>
      <c r="N13" s="19"/>
      <c r="O13" s="19">
        <f t="shared" ref="O13:O15" si="4">SUM(C13:N13)</f>
        <v>0</v>
      </c>
    </row>
    <row r="14" spans="1:15" s="10" customFormat="1" x14ac:dyDescent="0.2">
      <c r="A14" s="13">
        <v>122</v>
      </c>
      <c r="B14" s="14" t="s">
        <v>21</v>
      </c>
      <c r="C14" s="19">
        <v>808052.14</v>
      </c>
      <c r="D14" s="19">
        <v>850752.64999999991</v>
      </c>
      <c r="E14" s="19">
        <v>1190056.3299999998</v>
      </c>
      <c r="F14" s="19">
        <v>907128.7</v>
      </c>
      <c r="G14" s="19">
        <v>905161.47</v>
      </c>
      <c r="H14" s="19">
        <v>1131478</v>
      </c>
      <c r="I14" s="19">
        <v>931430.18</v>
      </c>
      <c r="J14" s="19">
        <v>976207.18</v>
      </c>
      <c r="K14" s="19">
        <v>1216412.17</v>
      </c>
      <c r="L14" s="19"/>
      <c r="M14" s="19"/>
      <c r="N14" s="19"/>
      <c r="O14" s="19">
        <f t="shared" si="4"/>
        <v>8916678.8200000003</v>
      </c>
    </row>
    <row r="15" spans="1:15" s="10" customFormat="1" ht="25.5" x14ac:dyDescent="0.2">
      <c r="A15" s="13">
        <v>124</v>
      </c>
      <c r="B15" s="14" t="s">
        <v>22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/>
      <c r="M15" s="19"/>
      <c r="N15" s="19"/>
      <c r="O15" s="19">
        <f t="shared" si="4"/>
        <v>0</v>
      </c>
    </row>
    <row r="16" spans="1:15" s="10" customFormat="1" x14ac:dyDescent="0.2">
      <c r="A16" s="11">
        <v>1300</v>
      </c>
      <c r="B16" s="12" t="s">
        <v>23</v>
      </c>
      <c r="C16" s="17">
        <f t="shared" ref="C16:O16" si="5">SUM(C17:C20)</f>
        <v>944735.32000000007</v>
      </c>
      <c r="D16" s="17">
        <f t="shared" si="5"/>
        <v>873046.57000000007</v>
      </c>
      <c r="E16" s="17">
        <f t="shared" si="5"/>
        <v>1106791.75</v>
      </c>
      <c r="F16" s="17">
        <f t="shared" si="5"/>
        <v>1065972.8399999999</v>
      </c>
      <c r="G16" s="17">
        <f t="shared" si="5"/>
        <v>1343585.1800000002</v>
      </c>
      <c r="H16" s="17">
        <f t="shared" si="5"/>
        <v>1492477.76</v>
      </c>
      <c r="I16" s="17">
        <f t="shared" si="5"/>
        <v>1207882.05</v>
      </c>
      <c r="J16" s="17">
        <f t="shared" si="5"/>
        <v>1328516.74</v>
      </c>
      <c r="K16" s="17">
        <f t="shared" si="5"/>
        <v>1414878.24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17">
        <f t="shared" si="5"/>
        <v>10777886.449999999</v>
      </c>
    </row>
    <row r="17" spans="1:15" s="10" customFormat="1" x14ac:dyDescent="0.2">
      <c r="A17" s="13">
        <v>131</v>
      </c>
      <c r="B17" s="14" t="s">
        <v>24</v>
      </c>
      <c r="C17" s="19">
        <v>120926.94</v>
      </c>
      <c r="D17" s="19">
        <v>68720.929999999993</v>
      </c>
      <c r="E17" s="19">
        <v>94930.049999999988</v>
      </c>
      <c r="F17" s="19">
        <v>68720.929999999993</v>
      </c>
      <c r="G17" s="19">
        <v>325146.94</v>
      </c>
      <c r="H17" s="19">
        <v>243260.91999999998</v>
      </c>
      <c r="I17" s="19">
        <v>234488.7</v>
      </c>
      <c r="J17" s="19">
        <v>326178.56</v>
      </c>
      <c r="K17" s="19">
        <v>338932.44</v>
      </c>
      <c r="L17" s="19"/>
      <c r="M17" s="19"/>
      <c r="N17" s="19"/>
      <c r="O17" s="19">
        <f t="shared" ref="O17:O20" si="6">SUM(C17:N17)</f>
        <v>1821306.41</v>
      </c>
    </row>
    <row r="18" spans="1:15" s="10" customFormat="1" x14ac:dyDescent="0.2">
      <c r="A18" s="13">
        <v>132</v>
      </c>
      <c r="B18" s="14" t="s">
        <v>25</v>
      </c>
      <c r="C18" s="19">
        <v>293958.75</v>
      </c>
      <c r="D18" s="19">
        <v>248011.08000000002</v>
      </c>
      <c r="E18" s="19">
        <v>243797.75999999998</v>
      </c>
      <c r="F18" s="19">
        <v>196467.34</v>
      </c>
      <c r="G18" s="19">
        <v>182087.64</v>
      </c>
      <c r="H18" s="19">
        <v>391816.72000000003</v>
      </c>
      <c r="I18" s="19">
        <v>250527.71</v>
      </c>
      <c r="J18" s="19">
        <v>268900.20999999996</v>
      </c>
      <c r="K18" s="19">
        <v>249562.94999999998</v>
      </c>
      <c r="L18" s="19"/>
      <c r="M18" s="19"/>
      <c r="N18" s="19"/>
      <c r="O18" s="19">
        <f t="shared" si="6"/>
        <v>2325130.16</v>
      </c>
    </row>
    <row r="19" spans="1:15" s="10" customFormat="1" x14ac:dyDescent="0.2">
      <c r="A19" s="13">
        <v>133</v>
      </c>
      <c r="B19" s="14" t="s">
        <v>26</v>
      </c>
      <c r="C19" s="19">
        <v>401122.12</v>
      </c>
      <c r="D19" s="19">
        <v>452088.24999999994</v>
      </c>
      <c r="E19" s="19">
        <v>650169.14</v>
      </c>
      <c r="F19" s="19">
        <v>687619.66999999993</v>
      </c>
      <c r="G19" s="19">
        <v>700894.75</v>
      </c>
      <c r="H19" s="19">
        <v>724698.3600000001</v>
      </c>
      <c r="I19" s="19">
        <v>604400.62</v>
      </c>
      <c r="J19" s="19">
        <v>607128.24</v>
      </c>
      <c r="K19" s="19">
        <v>715404.1</v>
      </c>
      <c r="L19" s="19"/>
      <c r="M19" s="19"/>
      <c r="N19" s="19"/>
      <c r="O19" s="19">
        <f t="shared" si="6"/>
        <v>5543525.25</v>
      </c>
    </row>
    <row r="20" spans="1:15" s="10" customFormat="1" x14ac:dyDescent="0.2">
      <c r="A20" s="13">
        <v>134</v>
      </c>
      <c r="B20" s="14" t="s">
        <v>27</v>
      </c>
      <c r="C20" s="19">
        <v>128727.51</v>
      </c>
      <c r="D20" s="19">
        <v>104226.31</v>
      </c>
      <c r="E20" s="19">
        <v>117894.80000000002</v>
      </c>
      <c r="F20" s="19">
        <v>113164.90000000001</v>
      </c>
      <c r="G20" s="19">
        <v>135455.85</v>
      </c>
      <c r="H20" s="19">
        <v>132701.76000000001</v>
      </c>
      <c r="I20" s="19">
        <v>118465.02</v>
      </c>
      <c r="J20" s="19">
        <v>126309.73000000001</v>
      </c>
      <c r="K20" s="19">
        <v>110978.75</v>
      </c>
      <c r="L20" s="19"/>
      <c r="M20" s="19"/>
      <c r="N20" s="19"/>
      <c r="O20" s="19">
        <f t="shared" si="6"/>
        <v>1087924.6299999999</v>
      </c>
    </row>
    <row r="21" spans="1:15" s="10" customFormat="1" x14ac:dyDescent="0.2">
      <c r="A21" s="11">
        <v>1400</v>
      </c>
      <c r="B21" s="12" t="s">
        <v>28</v>
      </c>
      <c r="C21" s="17">
        <f t="shared" ref="C21:O21" si="7">SUM(C22:C25)</f>
        <v>1315766.28</v>
      </c>
      <c r="D21" s="17">
        <f t="shared" si="7"/>
        <v>3338354.86</v>
      </c>
      <c r="E21" s="17">
        <f t="shared" si="7"/>
        <v>1286603.0200000003</v>
      </c>
      <c r="F21" s="17">
        <f t="shared" si="7"/>
        <v>3534110.6199999996</v>
      </c>
      <c r="G21" s="17">
        <f t="shared" si="7"/>
        <v>1340842.0800000003</v>
      </c>
      <c r="H21" s="17">
        <f t="shared" si="7"/>
        <v>3851846.37</v>
      </c>
      <c r="I21" s="17">
        <f t="shared" si="7"/>
        <v>1296689.06</v>
      </c>
      <c r="J21" s="17">
        <f t="shared" si="7"/>
        <v>3769766.21</v>
      </c>
      <c r="K21" s="17">
        <f t="shared" si="7"/>
        <v>1209740.0900000001</v>
      </c>
      <c r="L21" s="17">
        <f t="shared" si="7"/>
        <v>0</v>
      </c>
      <c r="M21" s="17">
        <f t="shared" si="7"/>
        <v>0</v>
      </c>
      <c r="N21" s="17">
        <f t="shared" si="7"/>
        <v>0</v>
      </c>
      <c r="O21" s="17">
        <f t="shared" si="7"/>
        <v>20943718.590000004</v>
      </c>
    </row>
    <row r="22" spans="1:15" s="10" customFormat="1" x14ac:dyDescent="0.2">
      <c r="A22" s="13">
        <v>141</v>
      </c>
      <c r="B22" s="14" t="s">
        <v>29</v>
      </c>
      <c r="C22" s="19">
        <v>1305169.7</v>
      </c>
      <c r="D22" s="19">
        <v>1179814.32</v>
      </c>
      <c r="E22" s="19">
        <v>1252305.0900000001</v>
      </c>
      <c r="F22" s="19">
        <v>1240713.6299999999</v>
      </c>
      <c r="G22" s="19">
        <v>1292314.1200000001</v>
      </c>
      <c r="H22" s="19">
        <v>1205855.7</v>
      </c>
      <c r="I22" s="19">
        <v>1286453.0900000001</v>
      </c>
      <c r="J22" s="19">
        <v>1309113.5900000001</v>
      </c>
      <c r="K22" s="19">
        <v>1209740.0900000001</v>
      </c>
      <c r="L22" s="19"/>
      <c r="M22" s="19"/>
      <c r="N22" s="19"/>
      <c r="O22" s="19">
        <f t="shared" ref="O22:O25" si="8">SUM(C22:N22)</f>
        <v>11281479.33</v>
      </c>
    </row>
    <row r="23" spans="1:15" s="10" customFormat="1" x14ac:dyDescent="0.2">
      <c r="A23" s="13">
        <v>142</v>
      </c>
      <c r="B23" s="14" t="s">
        <v>30</v>
      </c>
      <c r="C23" s="19">
        <v>0</v>
      </c>
      <c r="D23" s="19">
        <v>894492.66</v>
      </c>
      <c r="E23" s="19">
        <v>21741.31</v>
      </c>
      <c r="F23" s="19">
        <v>938398.82</v>
      </c>
      <c r="G23" s="19">
        <v>35433.089999999997</v>
      </c>
      <c r="H23" s="19">
        <v>936882.82</v>
      </c>
      <c r="I23" s="19">
        <v>0</v>
      </c>
      <c r="J23" s="19">
        <v>1066582.55</v>
      </c>
      <c r="K23" s="19">
        <v>0</v>
      </c>
      <c r="L23" s="19"/>
      <c r="M23" s="19"/>
      <c r="N23" s="19"/>
      <c r="O23" s="19">
        <f t="shared" si="8"/>
        <v>3893531.25</v>
      </c>
    </row>
    <row r="24" spans="1:15" s="10" customFormat="1" x14ac:dyDescent="0.2">
      <c r="A24" s="13">
        <v>143</v>
      </c>
      <c r="B24" s="14" t="s">
        <v>31</v>
      </c>
      <c r="C24" s="19">
        <v>10596.58</v>
      </c>
      <c r="D24" s="19">
        <v>1264047.8799999999</v>
      </c>
      <c r="E24" s="19">
        <v>12556.62</v>
      </c>
      <c r="F24" s="19">
        <v>1354998.17</v>
      </c>
      <c r="G24" s="19">
        <v>13094.87</v>
      </c>
      <c r="H24" s="19">
        <v>1353770</v>
      </c>
      <c r="I24" s="19">
        <v>10235.969999999999</v>
      </c>
      <c r="J24" s="19">
        <v>1394070.07</v>
      </c>
      <c r="K24" s="19">
        <v>0</v>
      </c>
      <c r="L24" s="19"/>
      <c r="M24" s="19"/>
      <c r="N24" s="19"/>
      <c r="O24" s="19">
        <f t="shared" si="8"/>
        <v>5413370.1600000001</v>
      </c>
    </row>
    <row r="25" spans="1:15" s="10" customFormat="1" x14ac:dyDescent="0.2">
      <c r="A25" s="13">
        <v>144</v>
      </c>
      <c r="B25" s="14" t="s">
        <v>32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355337.85</v>
      </c>
      <c r="I25" s="19">
        <v>0</v>
      </c>
      <c r="J25" s="19">
        <v>0</v>
      </c>
      <c r="K25" s="19">
        <v>0</v>
      </c>
      <c r="L25" s="19"/>
      <c r="M25" s="19"/>
      <c r="N25" s="19"/>
      <c r="O25" s="19">
        <f t="shared" si="8"/>
        <v>355337.85</v>
      </c>
    </row>
    <row r="26" spans="1:15" s="10" customFormat="1" x14ac:dyDescent="0.2">
      <c r="A26" s="11">
        <v>1500</v>
      </c>
      <c r="B26" s="12" t="s">
        <v>33</v>
      </c>
      <c r="C26" s="17">
        <f t="shared" ref="C26:O26" si="9">SUM(C27:C31)</f>
        <v>3172404.29</v>
      </c>
      <c r="D26" s="17">
        <f t="shared" si="9"/>
        <v>3300915.1300000008</v>
      </c>
      <c r="E26" s="17">
        <f t="shared" si="9"/>
        <v>3959091.6199999996</v>
      </c>
      <c r="F26" s="17">
        <f t="shared" si="9"/>
        <v>3289479.04</v>
      </c>
      <c r="G26" s="17">
        <f t="shared" si="9"/>
        <v>3549735.76</v>
      </c>
      <c r="H26" s="17">
        <f t="shared" si="9"/>
        <v>4154472.9099999997</v>
      </c>
      <c r="I26" s="17">
        <f t="shared" si="9"/>
        <v>3342298.6700000009</v>
      </c>
      <c r="J26" s="17">
        <f t="shared" si="9"/>
        <v>3299640.11</v>
      </c>
      <c r="K26" s="17">
        <f t="shared" si="9"/>
        <v>3922192.1700000004</v>
      </c>
      <c r="L26" s="17">
        <f t="shared" si="9"/>
        <v>0</v>
      </c>
      <c r="M26" s="17">
        <f t="shared" si="9"/>
        <v>0</v>
      </c>
      <c r="N26" s="17">
        <f t="shared" si="9"/>
        <v>0</v>
      </c>
      <c r="O26" s="17">
        <f t="shared" si="9"/>
        <v>31990229.699999996</v>
      </c>
    </row>
    <row r="27" spans="1:15" s="10" customFormat="1" x14ac:dyDescent="0.2">
      <c r="A27" s="13">
        <v>151</v>
      </c>
      <c r="B27" s="14" t="s">
        <v>34</v>
      </c>
      <c r="C27" s="19">
        <v>246226.21000000002</v>
      </c>
      <c r="D27" s="19">
        <v>245543.41999999998</v>
      </c>
      <c r="E27" s="19">
        <v>298982.15000000002</v>
      </c>
      <c r="F27" s="19">
        <v>253865.65</v>
      </c>
      <c r="G27" s="19">
        <v>251987.12</v>
      </c>
      <c r="H27" s="19">
        <v>302202.39</v>
      </c>
      <c r="I27" s="19">
        <v>261047.08000000002</v>
      </c>
      <c r="J27" s="19">
        <v>261529.97999999998</v>
      </c>
      <c r="K27" s="19">
        <v>294016.05000000005</v>
      </c>
      <c r="L27" s="19"/>
      <c r="M27" s="19"/>
      <c r="N27" s="19"/>
      <c r="O27" s="19">
        <f t="shared" ref="O27:O31" si="10">SUM(C27:N27)</f>
        <v>2415400.0499999998</v>
      </c>
    </row>
    <row r="28" spans="1:15" s="10" customFormat="1" x14ac:dyDescent="0.2">
      <c r="A28" s="13">
        <v>152</v>
      </c>
      <c r="B28" s="14" t="s">
        <v>35</v>
      </c>
      <c r="C28" s="19">
        <v>31658.32</v>
      </c>
      <c r="D28" s="19">
        <v>0</v>
      </c>
      <c r="E28" s="19">
        <v>40403.53</v>
      </c>
      <c r="F28" s="19">
        <v>0</v>
      </c>
      <c r="G28" s="19">
        <v>339971.17</v>
      </c>
      <c r="H28" s="19">
        <v>140904.85999999999</v>
      </c>
      <c r="I28" s="19">
        <v>155920.04999999999</v>
      </c>
      <c r="J28" s="19">
        <v>51070.04</v>
      </c>
      <c r="K28" s="19">
        <v>114877.88</v>
      </c>
      <c r="L28" s="19"/>
      <c r="M28" s="19"/>
      <c r="N28" s="19"/>
      <c r="O28" s="19">
        <f t="shared" si="10"/>
        <v>874805.85</v>
      </c>
    </row>
    <row r="29" spans="1:15" s="10" customFormat="1" x14ac:dyDescent="0.2">
      <c r="A29" s="13">
        <v>154</v>
      </c>
      <c r="B29" s="14" t="s">
        <v>36</v>
      </c>
      <c r="C29" s="19">
        <v>2894519.76</v>
      </c>
      <c r="D29" s="19">
        <v>3055371.7100000009</v>
      </c>
      <c r="E29" s="19">
        <v>3619705.9399999995</v>
      </c>
      <c r="F29" s="19">
        <v>3035613.39</v>
      </c>
      <c r="G29" s="19">
        <v>2957777.4699999997</v>
      </c>
      <c r="H29" s="19">
        <v>3711365.6599999997</v>
      </c>
      <c r="I29" s="19">
        <v>2925331.540000001</v>
      </c>
      <c r="J29" s="19">
        <v>2987040.09</v>
      </c>
      <c r="K29" s="19">
        <v>3513298.24</v>
      </c>
      <c r="L29" s="19"/>
      <c r="M29" s="19"/>
      <c r="N29" s="19"/>
      <c r="O29" s="19">
        <f t="shared" si="10"/>
        <v>28700023.799999997</v>
      </c>
    </row>
    <row r="30" spans="1:15" s="10" customFormat="1" x14ac:dyDescent="0.2">
      <c r="A30" s="13">
        <v>155</v>
      </c>
      <c r="B30" s="14" t="s">
        <v>37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/>
      <c r="M30" s="19"/>
      <c r="N30" s="19"/>
      <c r="O30" s="19">
        <f t="shared" si="10"/>
        <v>0</v>
      </c>
    </row>
    <row r="31" spans="1:15" s="10" customFormat="1" x14ac:dyDescent="0.2">
      <c r="A31" s="13">
        <v>159</v>
      </c>
      <c r="B31" s="14" t="s">
        <v>38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/>
      <c r="M31" s="19"/>
      <c r="N31" s="19"/>
      <c r="O31" s="19">
        <f t="shared" si="10"/>
        <v>0</v>
      </c>
    </row>
    <row r="32" spans="1:15" s="10" customFormat="1" x14ac:dyDescent="0.2">
      <c r="A32" s="11">
        <v>1600</v>
      </c>
      <c r="B32" s="12" t="s">
        <v>39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</row>
    <row r="33" spans="1:15" s="10" customFormat="1" x14ac:dyDescent="0.2">
      <c r="A33" s="13">
        <v>161</v>
      </c>
      <c r="B33" s="14" t="s">
        <v>40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/>
      <c r="M33" s="19"/>
      <c r="N33" s="19"/>
      <c r="O33" s="19">
        <f t="shared" ref="O33" si="11">SUM(C33:N33)</f>
        <v>0</v>
      </c>
    </row>
    <row r="34" spans="1:15" s="10" customFormat="1" x14ac:dyDescent="0.2">
      <c r="A34" s="11">
        <v>1700</v>
      </c>
      <c r="B34" s="12" t="s">
        <v>41</v>
      </c>
      <c r="C34" s="17">
        <f t="shared" ref="C34:O34" si="12">SUM(C35)</f>
        <v>1070176.3299999998</v>
      </c>
      <c r="D34" s="17">
        <f t="shared" si="12"/>
        <v>976612.55000000016</v>
      </c>
      <c r="E34" s="17">
        <f t="shared" si="12"/>
        <v>1127674.46</v>
      </c>
      <c r="F34" s="17">
        <f t="shared" si="12"/>
        <v>1012759.3399999999</v>
      </c>
      <c r="G34" s="17">
        <f t="shared" si="12"/>
        <v>983605.48000000021</v>
      </c>
      <c r="H34" s="17">
        <f t="shared" si="12"/>
        <v>1105475.0999999999</v>
      </c>
      <c r="I34" s="17">
        <f t="shared" si="12"/>
        <v>1194438.52</v>
      </c>
      <c r="J34" s="17">
        <f t="shared" si="12"/>
        <v>1151558.1199999999</v>
      </c>
      <c r="K34" s="17">
        <f t="shared" si="12"/>
        <v>1147443.26</v>
      </c>
      <c r="L34" s="17">
        <f t="shared" si="12"/>
        <v>0</v>
      </c>
      <c r="M34" s="17">
        <f t="shared" si="12"/>
        <v>0</v>
      </c>
      <c r="N34" s="17">
        <f t="shared" si="12"/>
        <v>0</v>
      </c>
      <c r="O34" s="17">
        <f t="shared" si="12"/>
        <v>9769743.1599999983</v>
      </c>
    </row>
    <row r="35" spans="1:15" s="10" customFormat="1" x14ac:dyDescent="0.2">
      <c r="A35" s="13">
        <v>171</v>
      </c>
      <c r="B35" s="14" t="s">
        <v>42</v>
      </c>
      <c r="C35" s="19">
        <v>1070176.3299999998</v>
      </c>
      <c r="D35" s="19">
        <v>976612.55000000016</v>
      </c>
      <c r="E35" s="19">
        <v>1127674.46</v>
      </c>
      <c r="F35" s="19">
        <v>1012759.3399999999</v>
      </c>
      <c r="G35" s="19">
        <v>983605.48000000021</v>
      </c>
      <c r="H35" s="19">
        <v>1105475.0999999999</v>
      </c>
      <c r="I35" s="19">
        <v>1194438.52</v>
      </c>
      <c r="J35" s="19">
        <v>1151558.1199999999</v>
      </c>
      <c r="K35" s="19">
        <v>1147443.26</v>
      </c>
      <c r="L35" s="19"/>
      <c r="M35" s="19"/>
      <c r="N35" s="19"/>
      <c r="O35" s="19">
        <f>SUM(C35:N35)</f>
        <v>9769743.1599999983</v>
      </c>
    </row>
    <row r="36" spans="1:15" s="10" customFormat="1" x14ac:dyDescent="0.2">
      <c r="A36" s="8">
        <v>2000</v>
      </c>
      <c r="B36" s="9" t="s">
        <v>43</v>
      </c>
      <c r="C36" s="20">
        <f t="shared" ref="C36:L36" si="13">C37+C45+C48+C50+C60+C68+C70+C76+C77</f>
        <v>909206.16000000015</v>
      </c>
      <c r="D36" s="20">
        <f t="shared" si="13"/>
        <v>4622836.9300000006</v>
      </c>
      <c r="E36" s="20">
        <f t="shared" si="13"/>
        <v>6797159.2000000002</v>
      </c>
      <c r="F36" s="20">
        <f t="shared" si="13"/>
        <v>5643221.0599999996</v>
      </c>
      <c r="G36" s="20">
        <f t="shared" si="13"/>
        <v>4976062.75</v>
      </c>
      <c r="H36" s="20">
        <f t="shared" si="13"/>
        <v>9128579.9699999988</v>
      </c>
      <c r="I36" s="20">
        <f t="shared" si="13"/>
        <v>4809910.55</v>
      </c>
      <c r="J36" s="20">
        <f t="shared" si="13"/>
        <v>8072354.9199999999</v>
      </c>
      <c r="K36" s="20">
        <f t="shared" si="13"/>
        <v>4908154.22</v>
      </c>
      <c r="L36" s="20">
        <f t="shared" si="13"/>
        <v>0</v>
      </c>
      <c r="M36" s="20">
        <f t="shared" ref="M36:O36" si="14">M37+M45+M48+M50+M60+M68+M70+M76+M77</f>
        <v>0</v>
      </c>
      <c r="N36" s="20">
        <f t="shared" si="14"/>
        <v>0</v>
      </c>
      <c r="O36" s="20">
        <f t="shared" si="14"/>
        <v>49867485.759999998</v>
      </c>
    </row>
    <row r="37" spans="1:15" s="10" customFormat="1" ht="25.5" x14ac:dyDescent="0.2">
      <c r="A37" s="11">
        <v>2100</v>
      </c>
      <c r="B37" s="12" t="s">
        <v>44</v>
      </c>
      <c r="C37" s="18">
        <f t="shared" ref="C37:N37" si="15">SUM(C38:C44)</f>
        <v>241182.3</v>
      </c>
      <c r="D37" s="18">
        <f t="shared" si="15"/>
        <v>345084.45</v>
      </c>
      <c r="E37" s="18">
        <f t="shared" si="15"/>
        <v>639641.92999999993</v>
      </c>
      <c r="F37" s="18">
        <f t="shared" si="15"/>
        <v>301646.88999999996</v>
      </c>
      <c r="G37" s="18">
        <f t="shared" si="15"/>
        <v>127897.76000000001</v>
      </c>
      <c r="H37" s="18">
        <f t="shared" si="15"/>
        <v>427351.86000000004</v>
      </c>
      <c r="I37" s="18">
        <f t="shared" si="15"/>
        <v>262027.87000000005</v>
      </c>
      <c r="J37" s="18">
        <f t="shared" si="15"/>
        <v>390084.69</v>
      </c>
      <c r="K37" s="18">
        <f t="shared" si="15"/>
        <v>409512.41</v>
      </c>
      <c r="L37" s="18">
        <f t="shared" si="15"/>
        <v>0</v>
      </c>
      <c r="M37" s="18">
        <f t="shared" si="15"/>
        <v>0</v>
      </c>
      <c r="N37" s="18">
        <f t="shared" si="15"/>
        <v>0</v>
      </c>
      <c r="O37" s="18">
        <f t="shared" ref="O37" si="16">SUM(O38:O44)</f>
        <v>3144430.16</v>
      </c>
    </row>
    <row r="38" spans="1:15" s="10" customFormat="1" x14ac:dyDescent="0.2">
      <c r="A38" s="13">
        <v>211</v>
      </c>
      <c r="B38" s="14" t="s">
        <v>45</v>
      </c>
      <c r="C38" s="19">
        <v>637</v>
      </c>
      <c r="D38" s="19">
        <v>69761.05</v>
      </c>
      <c r="E38" s="19">
        <v>301106.40999999997</v>
      </c>
      <c r="F38" s="19">
        <v>27387.78</v>
      </c>
      <c r="G38" s="19">
        <v>67776.44</v>
      </c>
      <c r="H38" s="19">
        <v>156995.25</v>
      </c>
      <c r="I38" s="19">
        <v>167126.42000000001</v>
      </c>
      <c r="J38" s="19">
        <v>137129.47</v>
      </c>
      <c r="K38" s="19">
        <v>138490.31</v>
      </c>
      <c r="L38" s="19"/>
      <c r="M38" s="19"/>
      <c r="N38" s="19"/>
      <c r="O38" s="19">
        <f t="shared" ref="O38:O44" si="17">SUM(C38:N38)</f>
        <v>1066410.1299999999</v>
      </c>
    </row>
    <row r="39" spans="1:15" s="10" customFormat="1" x14ac:dyDescent="0.2">
      <c r="A39" s="13">
        <v>212</v>
      </c>
      <c r="B39" s="14" t="s">
        <v>46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/>
      <c r="M39" s="19"/>
      <c r="N39" s="19"/>
      <c r="O39" s="19">
        <f t="shared" si="17"/>
        <v>0</v>
      </c>
    </row>
    <row r="40" spans="1:15" s="10" customFormat="1" ht="25.5" x14ac:dyDescent="0.2">
      <c r="A40" s="13">
        <v>214</v>
      </c>
      <c r="B40" s="14" t="s">
        <v>47</v>
      </c>
      <c r="C40" s="19">
        <v>799</v>
      </c>
      <c r="D40" s="19">
        <v>554.01</v>
      </c>
      <c r="E40" s="19">
        <v>40329.26</v>
      </c>
      <c r="F40" s="19">
        <v>0</v>
      </c>
      <c r="G40" s="19">
        <v>7324.24</v>
      </c>
      <c r="H40" s="19">
        <v>4861.2700000000004</v>
      </c>
      <c r="I40" s="19">
        <v>6812.39</v>
      </c>
      <c r="J40" s="19">
        <v>7783.03</v>
      </c>
      <c r="K40" s="19">
        <v>3921.5</v>
      </c>
      <c r="L40" s="19"/>
      <c r="M40" s="19"/>
      <c r="N40" s="19"/>
      <c r="O40" s="19">
        <f t="shared" si="17"/>
        <v>72384.7</v>
      </c>
    </row>
    <row r="41" spans="1:15" s="10" customFormat="1" x14ac:dyDescent="0.2">
      <c r="A41" s="13">
        <v>215</v>
      </c>
      <c r="B41" s="14" t="s">
        <v>48</v>
      </c>
      <c r="C41" s="19">
        <v>239453</v>
      </c>
      <c r="D41" s="19">
        <v>272498</v>
      </c>
      <c r="E41" s="19">
        <v>276844</v>
      </c>
      <c r="F41" s="19">
        <v>256133.8</v>
      </c>
      <c r="G41" s="19">
        <v>12180</v>
      </c>
      <c r="H41" s="19">
        <v>240887</v>
      </c>
      <c r="I41" s="19">
        <v>47018.73</v>
      </c>
      <c r="J41" s="19">
        <v>234712</v>
      </c>
      <c r="K41" s="19">
        <v>239343.8</v>
      </c>
      <c r="L41" s="19"/>
      <c r="M41" s="19"/>
      <c r="N41" s="19"/>
      <c r="O41" s="19">
        <f t="shared" si="17"/>
        <v>1819070.33</v>
      </c>
    </row>
    <row r="42" spans="1:15" s="10" customFormat="1" x14ac:dyDescent="0.2">
      <c r="A42" s="13">
        <v>216</v>
      </c>
      <c r="B42" s="14" t="s">
        <v>49</v>
      </c>
      <c r="C42" s="19">
        <v>293.3</v>
      </c>
      <c r="D42" s="19">
        <v>2271.39</v>
      </c>
      <c r="E42" s="19">
        <v>21362.26</v>
      </c>
      <c r="F42" s="19">
        <v>18125.310000000001</v>
      </c>
      <c r="G42" s="19">
        <v>40617.08</v>
      </c>
      <c r="H42" s="19">
        <v>24608.34</v>
      </c>
      <c r="I42" s="19">
        <v>41070.33</v>
      </c>
      <c r="J42" s="19">
        <v>10460.19</v>
      </c>
      <c r="K42" s="19">
        <v>27756.799999999999</v>
      </c>
      <c r="L42" s="19"/>
      <c r="M42" s="19"/>
      <c r="N42" s="19"/>
      <c r="O42" s="19">
        <f t="shared" si="17"/>
        <v>186565</v>
      </c>
    </row>
    <row r="43" spans="1:15" s="10" customFormat="1" x14ac:dyDescent="0.2">
      <c r="A43" s="13">
        <v>217</v>
      </c>
      <c r="B43" s="14" t="s">
        <v>50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/>
      <c r="M43" s="19"/>
      <c r="N43" s="19"/>
      <c r="O43" s="19">
        <f t="shared" si="17"/>
        <v>0</v>
      </c>
    </row>
    <row r="44" spans="1:15" s="10" customFormat="1" x14ac:dyDescent="0.2">
      <c r="A44" s="13">
        <v>218</v>
      </c>
      <c r="B44" s="14" t="s">
        <v>51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/>
      <c r="M44" s="19"/>
      <c r="N44" s="19"/>
      <c r="O44" s="19">
        <f t="shared" si="17"/>
        <v>0</v>
      </c>
    </row>
    <row r="45" spans="1:15" s="10" customFormat="1" x14ac:dyDescent="0.2">
      <c r="A45" s="11">
        <v>2200</v>
      </c>
      <c r="B45" s="12" t="s">
        <v>52</v>
      </c>
      <c r="C45" s="17">
        <f t="shared" ref="C45:O45" si="18">SUM(C46:C47)</f>
        <v>7830.16</v>
      </c>
      <c r="D45" s="17">
        <f t="shared" si="18"/>
        <v>7046.92</v>
      </c>
      <c r="E45" s="17">
        <f t="shared" si="18"/>
        <v>19870.78</v>
      </c>
      <c r="F45" s="17">
        <f t="shared" si="18"/>
        <v>16069.95</v>
      </c>
      <c r="G45" s="17">
        <f t="shared" si="18"/>
        <v>6868.86</v>
      </c>
      <c r="H45" s="17">
        <f t="shared" si="18"/>
        <v>29268.26</v>
      </c>
      <c r="I45" s="17">
        <f t="shared" si="18"/>
        <v>42374.48</v>
      </c>
      <c r="J45" s="17">
        <f t="shared" si="18"/>
        <v>46438.98</v>
      </c>
      <c r="K45" s="17">
        <f t="shared" si="18"/>
        <v>15462.05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191230.44</v>
      </c>
    </row>
    <row r="46" spans="1:15" s="10" customFormat="1" x14ac:dyDescent="0.2">
      <c r="A46" s="13">
        <v>221</v>
      </c>
      <c r="B46" s="14" t="s">
        <v>53</v>
      </c>
      <c r="C46" s="19">
        <v>7830.16</v>
      </c>
      <c r="D46" s="19">
        <v>6617.02</v>
      </c>
      <c r="E46" s="19">
        <v>19870.78</v>
      </c>
      <c r="F46" s="19">
        <v>16069.95</v>
      </c>
      <c r="G46" s="19">
        <v>6868.86</v>
      </c>
      <c r="H46" s="19">
        <v>11981.21</v>
      </c>
      <c r="I46" s="19">
        <v>33889.910000000003</v>
      </c>
      <c r="J46" s="19">
        <v>46438.98</v>
      </c>
      <c r="K46" s="19">
        <v>15462.05</v>
      </c>
      <c r="L46" s="19"/>
      <c r="M46" s="19"/>
      <c r="N46" s="19"/>
      <c r="O46" s="19">
        <f t="shared" ref="O46:O47" si="19">SUM(C46:N46)</f>
        <v>165028.92000000001</v>
      </c>
    </row>
    <row r="47" spans="1:15" s="10" customFormat="1" x14ac:dyDescent="0.2">
      <c r="A47" s="13">
        <v>223</v>
      </c>
      <c r="B47" s="14" t="s">
        <v>54</v>
      </c>
      <c r="C47" s="19">
        <v>0</v>
      </c>
      <c r="D47" s="19">
        <v>429.9</v>
      </c>
      <c r="E47" s="19">
        <v>0</v>
      </c>
      <c r="F47" s="19">
        <v>0</v>
      </c>
      <c r="G47" s="19">
        <v>0</v>
      </c>
      <c r="H47" s="19">
        <v>17287.05</v>
      </c>
      <c r="I47" s="19">
        <v>8484.57</v>
      </c>
      <c r="J47" s="19">
        <v>0</v>
      </c>
      <c r="K47" s="19">
        <v>0</v>
      </c>
      <c r="L47" s="19"/>
      <c r="M47" s="19"/>
      <c r="N47" s="19"/>
      <c r="O47" s="19">
        <f t="shared" si="19"/>
        <v>26201.52</v>
      </c>
    </row>
    <row r="48" spans="1:15" s="10" customFormat="1" x14ac:dyDescent="0.2">
      <c r="A48" s="11">
        <v>2300</v>
      </c>
      <c r="B48" s="12" t="s">
        <v>55</v>
      </c>
      <c r="C48" s="17">
        <f t="shared" ref="C48:N48" si="20">+C49</f>
        <v>0</v>
      </c>
      <c r="D48" s="17">
        <f t="shared" si="20"/>
        <v>0</v>
      </c>
      <c r="E48" s="17">
        <f t="shared" si="20"/>
        <v>0</v>
      </c>
      <c r="F48" s="17">
        <f t="shared" si="20"/>
        <v>0</v>
      </c>
      <c r="G48" s="17">
        <f t="shared" si="20"/>
        <v>0</v>
      </c>
      <c r="H48" s="17">
        <f t="shared" si="20"/>
        <v>2022792.5</v>
      </c>
      <c r="I48" s="17">
        <f t="shared" si="20"/>
        <v>0</v>
      </c>
      <c r="J48" s="17">
        <f t="shared" si="20"/>
        <v>2228000</v>
      </c>
      <c r="K48" s="17">
        <f t="shared" si="20"/>
        <v>0</v>
      </c>
      <c r="L48" s="17">
        <f t="shared" si="20"/>
        <v>0</v>
      </c>
      <c r="M48" s="17">
        <f t="shared" si="20"/>
        <v>0</v>
      </c>
      <c r="N48" s="17">
        <f t="shared" si="20"/>
        <v>0</v>
      </c>
      <c r="O48" s="17">
        <f t="shared" ref="O48" si="21">+O49</f>
        <v>4250792.5</v>
      </c>
    </row>
    <row r="49" spans="1:16384" s="10" customFormat="1" x14ac:dyDescent="0.2">
      <c r="A49" s="13">
        <v>239</v>
      </c>
      <c r="B49" s="14" t="s">
        <v>233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2022792.5</v>
      </c>
      <c r="I49" s="19">
        <v>0</v>
      </c>
      <c r="J49" s="19">
        <v>2228000</v>
      </c>
      <c r="K49" s="19">
        <v>0</v>
      </c>
      <c r="L49" s="19"/>
      <c r="M49" s="19"/>
      <c r="N49" s="19"/>
      <c r="O49" s="19">
        <f t="shared" ref="O49:O59" si="22">SUM(C49:N49)</f>
        <v>4250792.5</v>
      </c>
      <c r="P49" s="13"/>
      <c r="Q49" s="14"/>
      <c r="R49" s="19"/>
      <c r="S49" s="19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3"/>
      <c r="AF49" s="14"/>
      <c r="AG49" s="19"/>
      <c r="AH49" s="19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3"/>
      <c r="AU49" s="14"/>
      <c r="AV49" s="19"/>
      <c r="AW49" s="19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3"/>
      <c r="BJ49" s="14"/>
      <c r="BK49" s="19"/>
      <c r="BL49" s="19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3"/>
      <c r="BY49" s="14"/>
      <c r="BZ49" s="19"/>
      <c r="CA49" s="19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3"/>
      <c r="CN49" s="14"/>
      <c r="CO49" s="19"/>
      <c r="CP49" s="19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3"/>
      <c r="DC49" s="14"/>
      <c r="DD49" s="19"/>
      <c r="DE49" s="19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3"/>
      <c r="DR49" s="14"/>
      <c r="DS49" s="19"/>
      <c r="DT49" s="19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3"/>
      <c r="EG49" s="14"/>
      <c r="EH49" s="19"/>
      <c r="EI49" s="19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3"/>
      <c r="EV49" s="14"/>
      <c r="EW49" s="19"/>
      <c r="EX49" s="19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3"/>
      <c r="FK49" s="14"/>
      <c r="FL49" s="19"/>
      <c r="FM49" s="19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3"/>
      <c r="FZ49" s="14"/>
      <c r="GA49" s="19"/>
      <c r="GB49" s="19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3"/>
      <c r="GO49" s="14"/>
      <c r="GP49" s="19"/>
      <c r="GQ49" s="19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3"/>
      <c r="HD49" s="14"/>
      <c r="HE49" s="19"/>
      <c r="HF49" s="19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3"/>
      <c r="HS49" s="14"/>
      <c r="HT49" s="19"/>
      <c r="HU49" s="19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3"/>
      <c r="IH49" s="14"/>
      <c r="II49" s="19"/>
      <c r="IJ49" s="19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3"/>
      <c r="IW49" s="14"/>
      <c r="IX49" s="19"/>
      <c r="IY49" s="19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3"/>
      <c r="JL49" s="14"/>
      <c r="JM49" s="19"/>
      <c r="JN49" s="19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3"/>
      <c r="KA49" s="14"/>
      <c r="KB49" s="19"/>
      <c r="KC49" s="19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3"/>
      <c r="KP49" s="14"/>
      <c r="KQ49" s="19"/>
      <c r="KR49" s="19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3"/>
      <c r="LE49" s="14"/>
      <c r="LF49" s="19"/>
      <c r="LG49" s="19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3"/>
      <c r="LT49" s="14"/>
      <c r="LU49" s="19"/>
      <c r="LV49" s="19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3"/>
      <c r="MI49" s="14"/>
      <c r="MJ49" s="19"/>
      <c r="MK49" s="19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3"/>
      <c r="MX49" s="14"/>
      <c r="MY49" s="19"/>
      <c r="MZ49" s="19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3"/>
      <c r="NM49" s="14"/>
      <c r="NN49" s="19"/>
      <c r="NO49" s="19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3"/>
      <c r="OB49" s="14"/>
      <c r="OC49" s="19"/>
      <c r="OD49" s="19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3"/>
      <c r="OQ49" s="14"/>
      <c r="OR49" s="19"/>
      <c r="OS49" s="19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3"/>
      <c r="PF49" s="14"/>
      <c r="PG49" s="19"/>
      <c r="PH49" s="19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3"/>
      <c r="PU49" s="14"/>
      <c r="PV49" s="19"/>
      <c r="PW49" s="19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3"/>
      <c r="QJ49" s="14"/>
      <c r="QK49" s="19"/>
      <c r="QL49" s="19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3"/>
      <c r="QY49" s="14"/>
      <c r="QZ49" s="19"/>
      <c r="RA49" s="19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3"/>
      <c r="RN49" s="14"/>
      <c r="RO49" s="19"/>
      <c r="RP49" s="19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3"/>
      <c r="SC49" s="14"/>
      <c r="SD49" s="19"/>
      <c r="SE49" s="19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3"/>
      <c r="SR49" s="14"/>
      <c r="SS49" s="19"/>
      <c r="ST49" s="19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3"/>
      <c r="TG49" s="14"/>
      <c r="TH49" s="19"/>
      <c r="TI49" s="19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3"/>
      <c r="TV49" s="14"/>
      <c r="TW49" s="19"/>
      <c r="TX49" s="19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3"/>
      <c r="UK49" s="14"/>
      <c r="UL49" s="19"/>
      <c r="UM49" s="19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3"/>
      <c r="UZ49" s="14"/>
      <c r="VA49" s="19"/>
      <c r="VB49" s="19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3"/>
      <c r="VO49" s="14"/>
      <c r="VP49" s="19"/>
      <c r="VQ49" s="19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3"/>
      <c r="WD49" s="14"/>
      <c r="WE49" s="19"/>
      <c r="WF49" s="19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3"/>
      <c r="WS49" s="14"/>
      <c r="WT49" s="19"/>
      <c r="WU49" s="19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3"/>
      <c r="XH49" s="14"/>
      <c r="XI49" s="19"/>
      <c r="XJ49" s="19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3"/>
      <c r="XW49" s="14"/>
      <c r="XX49" s="19"/>
      <c r="XY49" s="19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3"/>
      <c r="YL49" s="14"/>
      <c r="YM49" s="19"/>
      <c r="YN49" s="19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3"/>
      <c r="ZA49" s="14"/>
      <c r="ZB49" s="19"/>
      <c r="ZC49" s="19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3"/>
      <c r="ZP49" s="14"/>
      <c r="ZQ49" s="19"/>
      <c r="ZR49" s="19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3"/>
      <c r="AAE49" s="14"/>
      <c r="AAF49" s="19"/>
      <c r="AAG49" s="19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3"/>
      <c r="AAT49" s="14"/>
      <c r="AAU49" s="19"/>
      <c r="AAV49" s="19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3"/>
      <c r="ABI49" s="14"/>
      <c r="ABJ49" s="19"/>
      <c r="ABK49" s="19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3"/>
      <c r="ABX49" s="14"/>
      <c r="ABY49" s="19"/>
      <c r="ABZ49" s="19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3"/>
      <c r="ACM49" s="14"/>
      <c r="ACN49" s="19"/>
      <c r="ACO49" s="19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3"/>
      <c r="ADB49" s="14"/>
      <c r="ADC49" s="19"/>
      <c r="ADD49" s="19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3"/>
      <c r="ADQ49" s="14"/>
      <c r="ADR49" s="19"/>
      <c r="ADS49" s="19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3"/>
      <c r="AEF49" s="14"/>
      <c r="AEG49" s="19"/>
      <c r="AEH49" s="19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3"/>
      <c r="AEU49" s="14"/>
      <c r="AEV49" s="19"/>
      <c r="AEW49" s="19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3"/>
      <c r="AFJ49" s="14"/>
      <c r="AFK49" s="19"/>
      <c r="AFL49" s="19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3"/>
      <c r="AFY49" s="14"/>
      <c r="AFZ49" s="19"/>
      <c r="AGA49" s="19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3"/>
      <c r="AGN49" s="14"/>
      <c r="AGO49" s="19"/>
      <c r="AGP49" s="19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3"/>
      <c r="AHC49" s="14"/>
      <c r="AHD49" s="19"/>
      <c r="AHE49" s="19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3"/>
      <c r="AHR49" s="14"/>
      <c r="AHS49" s="19"/>
      <c r="AHT49" s="19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3"/>
      <c r="AIG49" s="14"/>
      <c r="AIH49" s="19"/>
      <c r="AII49" s="19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3"/>
      <c r="AIV49" s="14"/>
      <c r="AIW49" s="19"/>
      <c r="AIX49" s="19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3"/>
      <c r="AJK49" s="14"/>
      <c r="AJL49" s="19"/>
      <c r="AJM49" s="19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3"/>
      <c r="AJZ49" s="14"/>
      <c r="AKA49" s="19"/>
      <c r="AKB49" s="19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3"/>
      <c r="AKO49" s="14"/>
      <c r="AKP49" s="19"/>
      <c r="AKQ49" s="19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3"/>
      <c r="ALD49" s="14"/>
      <c r="ALE49" s="19"/>
      <c r="ALF49" s="19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3"/>
      <c r="ALS49" s="14"/>
      <c r="ALT49" s="19"/>
      <c r="ALU49" s="19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3"/>
      <c r="AMH49" s="14"/>
      <c r="AMI49" s="19"/>
      <c r="AMJ49" s="19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3"/>
      <c r="AMW49" s="14"/>
      <c r="AMX49" s="19"/>
      <c r="AMY49" s="19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3"/>
      <c r="ANL49" s="14"/>
      <c r="ANM49" s="19"/>
      <c r="ANN49" s="19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3"/>
      <c r="AOA49" s="14"/>
      <c r="AOB49" s="19"/>
      <c r="AOC49" s="19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3"/>
      <c r="AOP49" s="14"/>
      <c r="AOQ49" s="19"/>
      <c r="AOR49" s="19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3"/>
      <c r="APE49" s="14"/>
      <c r="APF49" s="19"/>
      <c r="APG49" s="19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3"/>
      <c r="APT49" s="14"/>
      <c r="APU49" s="19"/>
      <c r="APV49" s="19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3"/>
      <c r="AQI49" s="14"/>
      <c r="AQJ49" s="19"/>
      <c r="AQK49" s="19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3"/>
      <c r="AQX49" s="14"/>
      <c r="AQY49" s="19"/>
      <c r="AQZ49" s="19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3"/>
      <c r="ARM49" s="14"/>
      <c r="ARN49" s="19"/>
      <c r="ARO49" s="19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3"/>
      <c r="ASB49" s="14"/>
      <c r="ASC49" s="19"/>
      <c r="ASD49" s="19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3"/>
      <c r="ASQ49" s="14"/>
      <c r="ASR49" s="19"/>
      <c r="ASS49" s="19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3"/>
      <c r="ATF49" s="14"/>
      <c r="ATG49" s="19"/>
      <c r="ATH49" s="19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3"/>
      <c r="ATU49" s="14"/>
      <c r="ATV49" s="19"/>
      <c r="ATW49" s="19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3"/>
      <c r="AUJ49" s="14"/>
      <c r="AUK49" s="19"/>
      <c r="AUL49" s="19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3"/>
      <c r="AUY49" s="14"/>
      <c r="AUZ49" s="19"/>
      <c r="AVA49" s="19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3"/>
      <c r="AVN49" s="14"/>
      <c r="AVO49" s="19"/>
      <c r="AVP49" s="19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3"/>
      <c r="AWC49" s="14"/>
      <c r="AWD49" s="19"/>
      <c r="AWE49" s="19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3"/>
      <c r="AWR49" s="14"/>
      <c r="AWS49" s="19"/>
      <c r="AWT49" s="19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3"/>
      <c r="AXG49" s="14"/>
      <c r="AXH49" s="19"/>
      <c r="AXI49" s="19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3"/>
      <c r="AXV49" s="14"/>
      <c r="AXW49" s="19"/>
      <c r="AXX49" s="19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3"/>
      <c r="AYK49" s="14"/>
      <c r="AYL49" s="19"/>
      <c r="AYM49" s="19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3"/>
      <c r="AYZ49" s="14"/>
      <c r="AZA49" s="19"/>
      <c r="AZB49" s="19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3"/>
      <c r="AZO49" s="14"/>
      <c r="AZP49" s="19"/>
      <c r="AZQ49" s="19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3"/>
      <c r="BAD49" s="14"/>
      <c r="BAE49" s="19"/>
      <c r="BAF49" s="19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3"/>
      <c r="BAS49" s="14"/>
      <c r="BAT49" s="19"/>
      <c r="BAU49" s="19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3"/>
      <c r="BBH49" s="14"/>
      <c r="BBI49" s="19"/>
      <c r="BBJ49" s="19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3"/>
      <c r="BBW49" s="14"/>
      <c r="BBX49" s="19"/>
      <c r="BBY49" s="19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3"/>
      <c r="BCL49" s="14"/>
      <c r="BCM49" s="19"/>
      <c r="BCN49" s="19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3"/>
      <c r="BDA49" s="14"/>
      <c r="BDB49" s="19"/>
      <c r="BDC49" s="19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3"/>
      <c r="BDP49" s="14"/>
      <c r="BDQ49" s="19"/>
      <c r="BDR49" s="19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3"/>
      <c r="BEE49" s="14"/>
      <c r="BEF49" s="19"/>
      <c r="BEG49" s="19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3"/>
      <c r="BET49" s="14"/>
      <c r="BEU49" s="19"/>
      <c r="BEV49" s="19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3"/>
      <c r="BFI49" s="14"/>
      <c r="BFJ49" s="19"/>
      <c r="BFK49" s="19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3"/>
      <c r="BFX49" s="14"/>
      <c r="BFY49" s="19"/>
      <c r="BFZ49" s="19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3"/>
      <c r="BGM49" s="14"/>
      <c r="BGN49" s="19"/>
      <c r="BGO49" s="19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3"/>
      <c r="BHB49" s="14"/>
      <c r="BHC49" s="19"/>
      <c r="BHD49" s="19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3"/>
      <c r="BHQ49" s="14"/>
      <c r="BHR49" s="19"/>
      <c r="BHS49" s="19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3"/>
      <c r="BIF49" s="14"/>
      <c r="BIG49" s="19"/>
      <c r="BIH49" s="19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3"/>
      <c r="BIU49" s="14"/>
      <c r="BIV49" s="19"/>
      <c r="BIW49" s="19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3"/>
      <c r="BJJ49" s="14"/>
      <c r="BJK49" s="19"/>
      <c r="BJL49" s="19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3"/>
      <c r="BJY49" s="14"/>
      <c r="BJZ49" s="19"/>
      <c r="BKA49" s="19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3"/>
      <c r="BKN49" s="14"/>
      <c r="BKO49" s="19"/>
      <c r="BKP49" s="19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3"/>
      <c r="BLC49" s="14"/>
      <c r="BLD49" s="19"/>
      <c r="BLE49" s="19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3"/>
      <c r="BLR49" s="14"/>
      <c r="BLS49" s="19"/>
      <c r="BLT49" s="19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3"/>
      <c r="BMG49" s="14"/>
      <c r="BMH49" s="19"/>
      <c r="BMI49" s="19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3"/>
      <c r="BMV49" s="14"/>
      <c r="BMW49" s="19"/>
      <c r="BMX49" s="19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3"/>
      <c r="BNK49" s="14"/>
      <c r="BNL49" s="19"/>
      <c r="BNM49" s="19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3"/>
      <c r="BNZ49" s="14"/>
      <c r="BOA49" s="19"/>
      <c r="BOB49" s="19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3"/>
      <c r="BOO49" s="14"/>
      <c r="BOP49" s="19"/>
      <c r="BOQ49" s="19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3"/>
      <c r="BPD49" s="14"/>
      <c r="BPE49" s="19"/>
      <c r="BPF49" s="19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3"/>
      <c r="BPS49" s="14"/>
      <c r="BPT49" s="19"/>
      <c r="BPU49" s="19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3"/>
      <c r="BQH49" s="14"/>
      <c r="BQI49" s="19"/>
      <c r="BQJ49" s="19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3"/>
      <c r="BQW49" s="14"/>
      <c r="BQX49" s="19"/>
      <c r="BQY49" s="19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3"/>
      <c r="BRL49" s="14"/>
      <c r="BRM49" s="19"/>
      <c r="BRN49" s="19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3"/>
      <c r="BSA49" s="14"/>
      <c r="BSB49" s="19"/>
      <c r="BSC49" s="19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3"/>
      <c r="BSP49" s="14"/>
      <c r="BSQ49" s="19"/>
      <c r="BSR49" s="19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3"/>
      <c r="BTE49" s="14"/>
      <c r="BTF49" s="19"/>
      <c r="BTG49" s="19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3"/>
      <c r="BTT49" s="14"/>
      <c r="BTU49" s="19"/>
      <c r="BTV49" s="19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3"/>
      <c r="BUI49" s="14"/>
      <c r="BUJ49" s="19"/>
      <c r="BUK49" s="19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3"/>
      <c r="BUX49" s="14"/>
      <c r="BUY49" s="19"/>
      <c r="BUZ49" s="19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3"/>
      <c r="BVM49" s="14"/>
      <c r="BVN49" s="19"/>
      <c r="BVO49" s="19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3"/>
      <c r="BWB49" s="14"/>
      <c r="BWC49" s="19"/>
      <c r="BWD49" s="19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3"/>
      <c r="BWQ49" s="14"/>
      <c r="BWR49" s="19"/>
      <c r="BWS49" s="19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3"/>
      <c r="BXF49" s="14"/>
      <c r="BXG49" s="19"/>
      <c r="BXH49" s="19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3"/>
      <c r="BXU49" s="14"/>
      <c r="BXV49" s="19"/>
      <c r="BXW49" s="19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3"/>
      <c r="BYJ49" s="14"/>
      <c r="BYK49" s="19"/>
      <c r="BYL49" s="19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3"/>
      <c r="BYY49" s="14"/>
      <c r="BYZ49" s="19"/>
      <c r="BZA49" s="19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3"/>
      <c r="BZN49" s="14"/>
      <c r="BZO49" s="19"/>
      <c r="BZP49" s="19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3"/>
      <c r="CAC49" s="14"/>
      <c r="CAD49" s="19"/>
      <c r="CAE49" s="19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3"/>
      <c r="CAR49" s="14"/>
      <c r="CAS49" s="19"/>
      <c r="CAT49" s="19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3"/>
      <c r="CBG49" s="14"/>
      <c r="CBH49" s="19"/>
      <c r="CBI49" s="19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3"/>
      <c r="CBV49" s="14"/>
      <c r="CBW49" s="19"/>
      <c r="CBX49" s="19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3"/>
      <c r="CCK49" s="14"/>
      <c r="CCL49" s="19"/>
      <c r="CCM49" s="19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3"/>
      <c r="CCZ49" s="14"/>
      <c r="CDA49" s="19"/>
      <c r="CDB49" s="19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3"/>
      <c r="CDO49" s="14"/>
      <c r="CDP49" s="19"/>
      <c r="CDQ49" s="19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3"/>
      <c r="CED49" s="14"/>
      <c r="CEE49" s="19"/>
      <c r="CEF49" s="19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3"/>
      <c r="CES49" s="14"/>
      <c r="CET49" s="19"/>
      <c r="CEU49" s="19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3"/>
      <c r="CFH49" s="14"/>
      <c r="CFI49" s="19"/>
      <c r="CFJ49" s="19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3"/>
      <c r="CFW49" s="14"/>
      <c r="CFX49" s="19"/>
      <c r="CFY49" s="19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3"/>
      <c r="CGL49" s="14"/>
      <c r="CGM49" s="19"/>
      <c r="CGN49" s="19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3"/>
      <c r="CHA49" s="14"/>
      <c r="CHB49" s="19"/>
      <c r="CHC49" s="19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3"/>
      <c r="CHP49" s="14"/>
      <c r="CHQ49" s="19"/>
      <c r="CHR49" s="19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3"/>
      <c r="CIE49" s="14"/>
      <c r="CIF49" s="19"/>
      <c r="CIG49" s="19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3"/>
      <c r="CIT49" s="14"/>
      <c r="CIU49" s="19"/>
      <c r="CIV49" s="19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3"/>
      <c r="CJI49" s="14"/>
      <c r="CJJ49" s="19"/>
      <c r="CJK49" s="19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3"/>
      <c r="CJX49" s="14"/>
      <c r="CJY49" s="19"/>
      <c r="CJZ49" s="19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3"/>
      <c r="CKM49" s="14"/>
      <c r="CKN49" s="19"/>
      <c r="CKO49" s="19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3"/>
      <c r="CLB49" s="14"/>
      <c r="CLC49" s="19"/>
      <c r="CLD49" s="19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3"/>
      <c r="CLQ49" s="14"/>
      <c r="CLR49" s="19"/>
      <c r="CLS49" s="19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3"/>
      <c r="CMF49" s="14"/>
      <c r="CMG49" s="19"/>
      <c r="CMH49" s="19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3"/>
      <c r="CMU49" s="14"/>
      <c r="CMV49" s="19"/>
      <c r="CMW49" s="19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3"/>
      <c r="CNJ49" s="14"/>
      <c r="CNK49" s="19"/>
      <c r="CNL49" s="19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3"/>
      <c r="CNY49" s="14"/>
      <c r="CNZ49" s="19"/>
      <c r="COA49" s="19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3"/>
      <c r="CON49" s="14"/>
      <c r="COO49" s="19"/>
      <c r="COP49" s="19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3"/>
      <c r="CPC49" s="14"/>
      <c r="CPD49" s="19"/>
      <c r="CPE49" s="19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3"/>
      <c r="CPR49" s="14"/>
      <c r="CPS49" s="19"/>
      <c r="CPT49" s="19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3"/>
      <c r="CQG49" s="14"/>
      <c r="CQH49" s="19"/>
      <c r="CQI49" s="19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3"/>
      <c r="CQV49" s="14"/>
      <c r="CQW49" s="19"/>
      <c r="CQX49" s="19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3"/>
      <c r="CRK49" s="14"/>
      <c r="CRL49" s="19"/>
      <c r="CRM49" s="19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3"/>
      <c r="CRZ49" s="14"/>
      <c r="CSA49" s="19"/>
      <c r="CSB49" s="19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3"/>
      <c r="CSO49" s="14"/>
      <c r="CSP49" s="19"/>
      <c r="CSQ49" s="19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3"/>
      <c r="CTD49" s="14"/>
      <c r="CTE49" s="19"/>
      <c r="CTF49" s="19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3"/>
      <c r="CTS49" s="14"/>
      <c r="CTT49" s="19"/>
      <c r="CTU49" s="19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3"/>
      <c r="CUH49" s="14"/>
      <c r="CUI49" s="19"/>
      <c r="CUJ49" s="19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3"/>
      <c r="CUW49" s="14"/>
      <c r="CUX49" s="19"/>
      <c r="CUY49" s="19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3"/>
      <c r="CVL49" s="14"/>
      <c r="CVM49" s="19"/>
      <c r="CVN49" s="19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3"/>
      <c r="CWA49" s="14"/>
      <c r="CWB49" s="19"/>
      <c r="CWC49" s="19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3"/>
      <c r="CWP49" s="14"/>
      <c r="CWQ49" s="19"/>
      <c r="CWR49" s="19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3"/>
      <c r="CXE49" s="14"/>
      <c r="CXF49" s="19"/>
      <c r="CXG49" s="19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3"/>
      <c r="CXT49" s="14"/>
      <c r="CXU49" s="19"/>
      <c r="CXV49" s="19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3"/>
      <c r="CYI49" s="14"/>
      <c r="CYJ49" s="19"/>
      <c r="CYK49" s="19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3"/>
      <c r="CYX49" s="14"/>
      <c r="CYY49" s="19"/>
      <c r="CYZ49" s="19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3"/>
      <c r="CZM49" s="14"/>
      <c r="CZN49" s="19"/>
      <c r="CZO49" s="19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3"/>
      <c r="DAB49" s="14"/>
      <c r="DAC49" s="19"/>
      <c r="DAD49" s="19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3"/>
      <c r="DAQ49" s="14"/>
      <c r="DAR49" s="19"/>
      <c r="DAS49" s="19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3"/>
      <c r="DBF49" s="14"/>
      <c r="DBG49" s="19"/>
      <c r="DBH49" s="19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3"/>
      <c r="DBU49" s="14"/>
      <c r="DBV49" s="19"/>
      <c r="DBW49" s="19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3"/>
      <c r="DCJ49" s="14"/>
      <c r="DCK49" s="19"/>
      <c r="DCL49" s="19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3"/>
      <c r="DCY49" s="14"/>
      <c r="DCZ49" s="19"/>
      <c r="DDA49" s="19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3"/>
      <c r="DDN49" s="14"/>
      <c r="DDO49" s="19"/>
      <c r="DDP49" s="19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3"/>
      <c r="DEC49" s="14"/>
      <c r="DED49" s="19"/>
      <c r="DEE49" s="19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3"/>
      <c r="DER49" s="14"/>
      <c r="DES49" s="19"/>
      <c r="DET49" s="19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3"/>
      <c r="DFG49" s="14"/>
      <c r="DFH49" s="19"/>
      <c r="DFI49" s="19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3"/>
      <c r="DFV49" s="14"/>
      <c r="DFW49" s="19"/>
      <c r="DFX49" s="19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3"/>
      <c r="DGK49" s="14"/>
      <c r="DGL49" s="19"/>
      <c r="DGM49" s="19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3"/>
      <c r="DGZ49" s="14"/>
      <c r="DHA49" s="19"/>
      <c r="DHB49" s="19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3"/>
      <c r="DHO49" s="14"/>
      <c r="DHP49" s="19"/>
      <c r="DHQ49" s="19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3"/>
      <c r="DID49" s="14"/>
      <c r="DIE49" s="19"/>
      <c r="DIF49" s="19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3"/>
      <c r="DIS49" s="14"/>
      <c r="DIT49" s="19"/>
      <c r="DIU49" s="19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3"/>
      <c r="DJH49" s="14"/>
      <c r="DJI49" s="19"/>
      <c r="DJJ49" s="19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3"/>
      <c r="DJW49" s="14"/>
      <c r="DJX49" s="19"/>
      <c r="DJY49" s="19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3"/>
      <c r="DKL49" s="14"/>
      <c r="DKM49" s="19"/>
      <c r="DKN49" s="19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3"/>
      <c r="DLA49" s="14"/>
      <c r="DLB49" s="19"/>
      <c r="DLC49" s="19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3"/>
      <c r="DLP49" s="14"/>
      <c r="DLQ49" s="19"/>
      <c r="DLR49" s="19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3"/>
      <c r="DME49" s="14"/>
      <c r="DMF49" s="19"/>
      <c r="DMG49" s="19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3"/>
      <c r="DMT49" s="14"/>
      <c r="DMU49" s="19"/>
      <c r="DMV49" s="19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3"/>
      <c r="DNI49" s="14"/>
      <c r="DNJ49" s="19"/>
      <c r="DNK49" s="19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3"/>
      <c r="DNX49" s="14"/>
      <c r="DNY49" s="19"/>
      <c r="DNZ49" s="19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3"/>
      <c r="DOM49" s="14"/>
      <c r="DON49" s="19"/>
      <c r="DOO49" s="19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3"/>
      <c r="DPB49" s="14"/>
      <c r="DPC49" s="19"/>
      <c r="DPD49" s="19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3"/>
      <c r="DPQ49" s="14"/>
      <c r="DPR49" s="19"/>
      <c r="DPS49" s="19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3"/>
      <c r="DQF49" s="14"/>
      <c r="DQG49" s="19"/>
      <c r="DQH49" s="19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3"/>
      <c r="DQU49" s="14"/>
      <c r="DQV49" s="19"/>
      <c r="DQW49" s="19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3"/>
      <c r="DRJ49" s="14"/>
      <c r="DRK49" s="19"/>
      <c r="DRL49" s="19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3"/>
      <c r="DRY49" s="14"/>
      <c r="DRZ49" s="19"/>
      <c r="DSA49" s="19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3"/>
      <c r="DSN49" s="14"/>
      <c r="DSO49" s="19"/>
      <c r="DSP49" s="19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3"/>
      <c r="DTC49" s="14"/>
      <c r="DTD49" s="19"/>
      <c r="DTE49" s="19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3"/>
      <c r="DTR49" s="14"/>
      <c r="DTS49" s="19"/>
      <c r="DTT49" s="19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3"/>
      <c r="DUG49" s="14"/>
      <c r="DUH49" s="19"/>
      <c r="DUI49" s="19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3"/>
      <c r="DUV49" s="14"/>
      <c r="DUW49" s="19"/>
      <c r="DUX49" s="19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3"/>
      <c r="DVK49" s="14"/>
      <c r="DVL49" s="19"/>
      <c r="DVM49" s="19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3"/>
      <c r="DVZ49" s="14"/>
      <c r="DWA49" s="19"/>
      <c r="DWB49" s="19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3"/>
      <c r="DWO49" s="14"/>
      <c r="DWP49" s="19"/>
      <c r="DWQ49" s="19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3"/>
      <c r="DXD49" s="14"/>
      <c r="DXE49" s="19"/>
      <c r="DXF49" s="19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3"/>
      <c r="DXS49" s="14"/>
      <c r="DXT49" s="19"/>
      <c r="DXU49" s="19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3"/>
      <c r="DYH49" s="14"/>
      <c r="DYI49" s="19"/>
      <c r="DYJ49" s="19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3"/>
      <c r="DYW49" s="14"/>
      <c r="DYX49" s="19"/>
      <c r="DYY49" s="19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3"/>
      <c r="DZL49" s="14"/>
      <c r="DZM49" s="19"/>
      <c r="DZN49" s="19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3"/>
      <c r="EAA49" s="14"/>
      <c r="EAB49" s="19"/>
      <c r="EAC49" s="19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3"/>
      <c r="EAP49" s="14"/>
      <c r="EAQ49" s="19"/>
      <c r="EAR49" s="19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3"/>
      <c r="EBE49" s="14"/>
      <c r="EBF49" s="19"/>
      <c r="EBG49" s="19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3"/>
      <c r="EBT49" s="14"/>
      <c r="EBU49" s="19"/>
      <c r="EBV49" s="19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3"/>
      <c r="ECI49" s="14"/>
      <c r="ECJ49" s="19"/>
      <c r="ECK49" s="19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3"/>
      <c r="ECX49" s="14"/>
      <c r="ECY49" s="19"/>
      <c r="ECZ49" s="19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3"/>
      <c r="EDM49" s="14"/>
      <c r="EDN49" s="19"/>
      <c r="EDO49" s="19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3"/>
      <c r="EEB49" s="14"/>
      <c r="EEC49" s="19"/>
      <c r="EED49" s="19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3"/>
      <c r="EEQ49" s="14"/>
      <c r="EER49" s="19"/>
      <c r="EES49" s="19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3"/>
      <c r="EFF49" s="14"/>
      <c r="EFG49" s="19"/>
      <c r="EFH49" s="19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3"/>
      <c r="EFU49" s="14"/>
      <c r="EFV49" s="19"/>
      <c r="EFW49" s="19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3"/>
      <c r="EGJ49" s="14"/>
      <c r="EGK49" s="19"/>
      <c r="EGL49" s="19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3"/>
      <c r="EGY49" s="14"/>
      <c r="EGZ49" s="19"/>
      <c r="EHA49" s="19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3"/>
      <c r="EHN49" s="14"/>
      <c r="EHO49" s="19"/>
      <c r="EHP49" s="19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3"/>
      <c r="EIC49" s="14"/>
      <c r="EID49" s="19"/>
      <c r="EIE49" s="19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3"/>
      <c r="EIR49" s="14"/>
      <c r="EIS49" s="19"/>
      <c r="EIT49" s="19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3"/>
      <c r="EJG49" s="14"/>
      <c r="EJH49" s="19"/>
      <c r="EJI49" s="19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3"/>
      <c r="EJV49" s="14"/>
      <c r="EJW49" s="19"/>
      <c r="EJX49" s="19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3"/>
      <c r="EKK49" s="14"/>
      <c r="EKL49" s="19"/>
      <c r="EKM49" s="19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3"/>
      <c r="EKZ49" s="14"/>
      <c r="ELA49" s="19"/>
      <c r="ELB49" s="19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3"/>
      <c r="ELO49" s="14"/>
      <c r="ELP49" s="19"/>
      <c r="ELQ49" s="19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3"/>
      <c r="EMD49" s="14"/>
      <c r="EME49" s="19"/>
      <c r="EMF49" s="19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3"/>
      <c r="EMS49" s="14"/>
      <c r="EMT49" s="19"/>
      <c r="EMU49" s="19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3"/>
      <c r="ENH49" s="14"/>
      <c r="ENI49" s="19"/>
      <c r="ENJ49" s="19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3"/>
      <c r="ENW49" s="14"/>
      <c r="ENX49" s="19"/>
      <c r="ENY49" s="19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3"/>
      <c r="EOL49" s="14"/>
      <c r="EOM49" s="19"/>
      <c r="EON49" s="19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3"/>
      <c r="EPA49" s="14"/>
      <c r="EPB49" s="19"/>
      <c r="EPC49" s="19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3"/>
      <c r="EPP49" s="14"/>
      <c r="EPQ49" s="19"/>
      <c r="EPR49" s="19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3"/>
      <c r="EQE49" s="14"/>
      <c r="EQF49" s="19"/>
      <c r="EQG49" s="19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3"/>
      <c r="EQT49" s="14"/>
      <c r="EQU49" s="19"/>
      <c r="EQV49" s="19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3"/>
      <c r="ERI49" s="14"/>
      <c r="ERJ49" s="19"/>
      <c r="ERK49" s="19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3"/>
      <c r="ERX49" s="14"/>
      <c r="ERY49" s="19"/>
      <c r="ERZ49" s="19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3"/>
      <c r="ESM49" s="14"/>
      <c r="ESN49" s="19"/>
      <c r="ESO49" s="19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3"/>
      <c r="ETB49" s="14"/>
      <c r="ETC49" s="19"/>
      <c r="ETD49" s="19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3"/>
      <c r="ETQ49" s="14"/>
      <c r="ETR49" s="19"/>
      <c r="ETS49" s="19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3"/>
      <c r="EUF49" s="14"/>
      <c r="EUG49" s="19"/>
      <c r="EUH49" s="19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3"/>
      <c r="EUU49" s="14"/>
      <c r="EUV49" s="19"/>
      <c r="EUW49" s="19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3"/>
      <c r="EVJ49" s="14"/>
      <c r="EVK49" s="19"/>
      <c r="EVL49" s="19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3"/>
      <c r="EVY49" s="14"/>
      <c r="EVZ49" s="19"/>
      <c r="EWA49" s="19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3"/>
      <c r="EWN49" s="14"/>
      <c r="EWO49" s="19"/>
      <c r="EWP49" s="19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3"/>
      <c r="EXC49" s="14"/>
      <c r="EXD49" s="19"/>
      <c r="EXE49" s="19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3"/>
      <c r="EXR49" s="14"/>
      <c r="EXS49" s="19"/>
      <c r="EXT49" s="19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3"/>
      <c r="EYG49" s="14"/>
      <c r="EYH49" s="19"/>
      <c r="EYI49" s="19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3"/>
      <c r="EYV49" s="14"/>
      <c r="EYW49" s="19"/>
      <c r="EYX49" s="19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3"/>
      <c r="EZK49" s="14"/>
      <c r="EZL49" s="19"/>
      <c r="EZM49" s="19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3"/>
      <c r="EZZ49" s="14"/>
      <c r="FAA49" s="19"/>
      <c r="FAB49" s="19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3"/>
      <c r="FAO49" s="14"/>
      <c r="FAP49" s="19"/>
      <c r="FAQ49" s="19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3"/>
      <c r="FBD49" s="14"/>
      <c r="FBE49" s="19"/>
      <c r="FBF49" s="19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3"/>
      <c r="FBS49" s="14"/>
      <c r="FBT49" s="19"/>
      <c r="FBU49" s="19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3"/>
      <c r="FCH49" s="14"/>
      <c r="FCI49" s="19"/>
      <c r="FCJ49" s="19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3"/>
      <c r="FCW49" s="14"/>
      <c r="FCX49" s="19"/>
      <c r="FCY49" s="19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3"/>
      <c r="FDL49" s="14"/>
      <c r="FDM49" s="19"/>
      <c r="FDN49" s="19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3"/>
      <c r="FEA49" s="14"/>
      <c r="FEB49" s="19"/>
      <c r="FEC49" s="19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3"/>
      <c r="FEP49" s="14"/>
      <c r="FEQ49" s="19"/>
      <c r="FER49" s="19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3"/>
      <c r="FFE49" s="14"/>
      <c r="FFF49" s="19"/>
      <c r="FFG49" s="19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3"/>
      <c r="FFT49" s="14"/>
      <c r="FFU49" s="19"/>
      <c r="FFV49" s="19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3"/>
      <c r="FGI49" s="14"/>
      <c r="FGJ49" s="19"/>
      <c r="FGK49" s="19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3"/>
      <c r="FGX49" s="14"/>
      <c r="FGY49" s="19"/>
      <c r="FGZ49" s="19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3"/>
      <c r="FHM49" s="14"/>
      <c r="FHN49" s="19"/>
      <c r="FHO49" s="19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3"/>
      <c r="FIB49" s="14"/>
      <c r="FIC49" s="19"/>
      <c r="FID49" s="19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3"/>
      <c r="FIQ49" s="14"/>
      <c r="FIR49" s="19"/>
      <c r="FIS49" s="19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3"/>
      <c r="FJF49" s="14"/>
      <c r="FJG49" s="19"/>
      <c r="FJH49" s="19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3"/>
      <c r="FJU49" s="14"/>
      <c r="FJV49" s="19"/>
      <c r="FJW49" s="19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3"/>
      <c r="FKJ49" s="14"/>
      <c r="FKK49" s="19"/>
      <c r="FKL49" s="19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3"/>
      <c r="FKY49" s="14"/>
      <c r="FKZ49" s="19"/>
      <c r="FLA49" s="19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3"/>
      <c r="FLN49" s="14"/>
      <c r="FLO49" s="19"/>
      <c r="FLP49" s="19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3"/>
      <c r="FMC49" s="14"/>
      <c r="FMD49" s="19"/>
      <c r="FME49" s="19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3"/>
      <c r="FMR49" s="14"/>
      <c r="FMS49" s="19"/>
      <c r="FMT49" s="19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3"/>
      <c r="FNG49" s="14"/>
      <c r="FNH49" s="19"/>
      <c r="FNI49" s="19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3"/>
      <c r="FNV49" s="14"/>
      <c r="FNW49" s="19"/>
      <c r="FNX49" s="19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3"/>
      <c r="FOK49" s="14"/>
      <c r="FOL49" s="19"/>
      <c r="FOM49" s="19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3"/>
      <c r="FOZ49" s="14"/>
      <c r="FPA49" s="19"/>
      <c r="FPB49" s="19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3"/>
      <c r="FPO49" s="14"/>
      <c r="FPP49" s="19"/>
      <c r="FPQ49" s="19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3"/>
      <c r="FQD49" s="14"/>
      <c r="FQE49" s="19"/>
      <c r="FQF49" s="19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3"/>
      <c r="FQS49" s="14"/>
      <c r="FQT49" s="19"/>
      <c r="FQU49" s="19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3"/>
      <c r="FRH49" s="14"/>
      <c r="FRI49" s="19"/>
      <c r="FRJ49" s="19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3"/>
      <c r="FRW49" s="14"/>
      <c r="FRX49" s="19"/>
      <c r="FRY49" s="19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3"/>
      <c r="FSL49" s="14"/>
      <c r="FSM49" s="19"/>
      <c r="FSN49" s="19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3"/>
      <c r="FTA49" s="14"/>
      <c r="FTB49" s="19"/>
      <c r="FTC49" s="19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3"/>
      <c r="FTP49" s="14"/>
      <c r="FTQ49" s="19"/>
      <c r="FTR49" s="19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3"/>
      <c r="FUE49" s="14"/>
      <c r="FUF49" s="19"/>
      <c r="FUG49" s="19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3"/>
      <c r="FUT49" s="14"/>
      <c r="FUU49" s="19"/>
      <c r="FUV49" s="19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3"/>
      <c r="FVI49" s="14"/>
      <c r="FVJ49" s="19"/>
      <c r="FVK49" s="19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3"/>
      <c r="FVX49" s="14"/>
      <c r="FVY49" s="19"/>
      <c r="FVZ49" s="19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3"/>
      <c r="FWM49" s="14"/>
      <c r="FWN49" s="19"/>
      <c r="FWO49" s="19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3"/>
      <c r="FXB49" s="14"/>
      <c r="FXC49" s="19"/>
      <c r="FXD49" s="19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3"/>
      <c r="FXQ49" s="14"/>
      <c r="FXR49" s="19"/>
      <c r="FXS49" s="19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3"/>
      <c r="FYF49" s="14"/>
      <c r="FYG49" s="19"/>
      <c r="FYH49" s="19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3"/>
      <c r="FYU49" s="14"/>
      <c r="FYV49" s="19"/>
      <c r="FYW49" s="19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3"/>
      <c r="FZJ49" s="14"/>
      <c r="FZK49" s="19"/>
      <c r="FZL49" s="19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3"/>
      <c r="FZY49" s="14"/>
      <c r="FZZ49" s="19"/>
      <c r="GAA49" s="19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3"/>
      <c r="GAN49" s="14"/>
      <c r="GAO49" s="19"/>
      <c r="GAP49" s="19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3"/>
      <c r="GBC49" s="14"/>
      <c r="GBD49" s="19"/>
      <c r="GBE49" s="19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3"/>
      <c r="GBR49" s="14"/>
      <c r="GBS49" s="19"/>
      <c r="GBT49" s="19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3"/>
      <c r="GCG49" s="14"/>
      <c r="GCH49" s="19"/>
      <c r="GCI49" s="19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3"/>
      <c r="GCV49" s="14"/>
      <c r="GCW49" s="19"/>
      <c r="GCX49" s="19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3"/>
      <c r="GDK49" s="14"/>
      <c r="GDL49" s="19"/>
      <c r="GDM49" s="19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3"/>
      <c r="GDZ49" s="14"/>
      <c r="GEA49" s="19"/>
      <c r="GEB49" s="19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3"/>
      <c r="GEO49" s="14"/>
      <c r="GEP49" s="19"/>
      <c r="GEQ49" s="19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3"/>
      <c r="GFD49" s="14"/>
      <c r="GFE49" s="19"/>
      <c r="GFF49" s="19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3"/>
      <c r="GFS49" s="14"/>
      <c r="GFT49" s="19"/>
      <c r="GFU49" s="19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3"/>
      <c r="GGH49" s="14"/>
      <c r="GGI49" s="19"/>
      <c r="GGJ49" s="19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3"/>
      <c r="GGW49" s="14"/>
      <c r="GGX49" s="19"/>
      <c r="GGY49" s="19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3"/>
      <c r="GHL49" s="14"/>
      <c r="GHM49" s="19"/>
      <c r="GHN49" s="19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3"/>
      <c r="GIA49" s="14"/>
      <c r="GIB49" s="19"/>
      <c r="GIC49" s="19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3"/>
      <c r="GIP49" s="14"/>
      <c r="GIQ49" s="19"/>
      <c r="GIR49" s="19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3"/>
      <c r="GJE49" s="14"/>
      <c r="GJF49" s="19"/>
      <c r="GJG49" s="19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3"/>
      <c r="GJT49" s="14"/>
      <c r="GJU49" s="19"/>
      <c r="GJV49" s="19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3"/>
      <c r="GKI49" s="14"/>
      <c r="GKJ49" s="19"/>
      <c r="GKK49" s="19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3"/>
      <c r="GKX49" s="14"/>
      <c r="GKY49" s="19"/>
      <c r="GKZ49" s="19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3"/>
      <c r="GLM49" s="14"/>
      <c r="GLN49" s="19"/>
      <c r="GLO49" s="19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3"/>
      <c r="GMB49" s="14"/>
      <c r="GMC49" s="19"/>
      <c r="GMD49" s="19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3"/>
      <c r="GMQ49" s="14"/>
      <c r="GMR49" s="19"/>
      <c r="GMS49" s="19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3"/>
      <c r="GNF49" s="14"/>
      <c r="GNG49" s="19"/>
      <c r="GNH49" s="19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3"/>
      <c r="GNU49" s="14"/>
      <c r="GNV49" s="19"/>
      <c r="GNW49" s="19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3"/>
      <c r="GOJ49" s="14"/>
      <c r="GOK49" s="19"/>
      <c r="GOL49" s="19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3"/>
      <c r="GOY49" s="14"/>
      <c r="GOZ49" s="19"/>
      <c r="GPA49" s="19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3"/>
      <c r="GPN49" s="14"/>
      <c r="GPO49" s="19"/>
      <c r="GPP49" s="19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3"/>
      <c r="GQC49" s="14"/>
      <c r="GQD49" s="19"/>
      <c r="GQE49" s="19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3"/>
      <c r="GQR49" s="14"/>
      <c r="GQS49" s="19"/>
      <c r="GQT49" s="19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3"/>
      <c r="GRG49" s="14"/>
      <c r="GRH49" s="19"/>
      <c r="GRI49" s="19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3"/>
      <c r="GRV49" s="14"/>
      <c r="GRW49" s="19"/>
      <c r="GRX49" s="19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3"/>
      <c r="GSK49" s="14"/>
      <c r="GSL49" s="19"/>
      <c r="GSM49" s="19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3"/>
      <c r="GSZ49" s="14"/>
      <c r="GTA49" s="19"/>
      <c r="GTB49" s="19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3"/>
      <c r="GTO49" s="14"/>
      <c r="GTP49" s="19"/>
      <c r="GTQ49" s="19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3"/>
      <c r="GUD49" s="14"/>
      <c r="GUE49" s="19"/>
      <c r="GUF49" s="19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3"/>
      <c r="GUS49" s="14"/>
      <c r="GUT49" s="19"/>
      <c r="GUU49" s="19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3"/>
      <c r="GVH49" s="14"/>
      <c r="GVI49" s="19"/>
      <c r="GVJ49" s="19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3"/>
      <c r="GVW49" s="14"/>
      <c r="GVX49" s="19"/>
      <c r="GVY49" s="19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3"/>
      <c r="GWL49" s="14"/>
      <c r="GWM49" s="19"/>
      <c r="GWN49" s="19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3"/>
      <c r="GXA49" s="14"/>
      <c r="GXB49" s="19"/>
      <c r="GXC49" s="19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3"/>
      <c r="GXP49" s="14"/>
      <c r="GXQ49" s="19"/>
      <c r="GXR49" s="19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3"/>
      <c r="GYE49" s="14"/>
      <c r="GYF49" s="19"/>
      <c r="GYG49" s="19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3"/>
      <c r="GYT49" s="14"/>
      <c r="GYU49" s="19"/>
      <c r="GYV49" s="19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3"/>
      <c r="GZI49" s="14"/>
      <c r="GZJ49" s="19"/>
      <c r="GZK49" s="19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3"/>
      <c r="GZX49" s="14"/>
      <c r="GZY49" s="19"/>
      <c r="GZZ49" s="19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3"/>
      <c r="HAM49" s="14"/>
      <c r="HAN49" s="19"/>
      <c r="HAO49" s="19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3"/>
      <c r="HBB49" s="14"/>
      <c r="HBC49" s="19"/>
      <c r="HBD49" s="19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3"/>
      <c r="HBQ49" s="14"/>
      <c r="HBR49" s="19"/>
      <c r="HBS49" s="19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3"/>
      <c r="HCF49" s="14"/>
      <c r="HCG49" s="19"/>
      <c r="HCH49" s="19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3"/>
      <c r="HCU49" s="14"/>
      <c r="HCV49" s="19"/>
      <c r="HCW49" s="19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3"/>
      <c r="HDJ49" s="14"/>
      <c r="HDK49" s="19"/>
      <c r="HDL49" s="19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3"/>
      <c r="HDY49" s="14"/>
      <c r="HDZ49" s="19"/>
      <c r="HEA49" s="19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3"/>
      <c r="HEN49" s="14"/>
      <c r="HEO49" s="19"/>
      <c r="HEP49" s="19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3"/>
      <c r="HFC49" s="14"/>
      <c r="HFD49" s="19"/>
      <c r="HFE49" s="19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3"/>
      <c r="HFR49" s="14"/>
      <c r="HFS49" s="19"/>
      <c r="HFT49" s="19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3"/>
      <c r="HGG49" s="14"/>
      <c r="HGH49" s="19"/>
      <c r="HGI49" s="19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3"/>
      <c r="HGV49" s="14"/>
      <c r="HGW49" s="19"/>
      <c r="HGX49" s="19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3"/>
      <c r="HHK49" s="14"/>
      <c r="HHL49" s="19"/>
      <c r="HHM49" s="19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3"/>
      <c r="HHZ49" s="14"/>
      <c r="HIA49" s="19"/>
      <c r="HIB49" s="19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3"/>
      <c r="HIO49" s="14"/>
      <c r="HIP49" s="19"/>
      <c r="HIQ49" s="19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3"/>
      <c r="HJD49" s="14"/>
      <c r="HJE49" s="19"/>
      <c r="HJF49" s="19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3"/>
      <c r="HJS49" s="14"/>
      <c r="HJT49" s="19"/>
      <c r="HJU49" s="19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3"/>
      <c r="HKH49" s="14"/>
      <c r="HKI49" s="19"/>
      <c r="HKJ49" s="19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3"/>
      <c r="HKW49" s="14"/>
      <c r="HKX49" s="19"/>
      <c r="HKY49" s="19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3"/>
      <c r="HLL49" s="14"/>
      <c r="HLM49" s="19"/>
      <c r="HLN49" s="19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3"/>
      <c r="HMA49" s="14"/>
      <c r="HMB49" s="19"/>
      <c r="HMC49" s="19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3"/>
      <c r="HMP49" s="14"/>
      <c r="HMQ49" s="19"/>
      <c r="HMR49" s="19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3"/>
      <c r="HNE49" s="14"/>
      <c r="HNF49" s="19"/>
      <c r="HNG49" s="19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3"/>
      <c r="HNT49" s="14"/>
      <c r="HNU49" s="19"/>
      <c r="HNV49" s="19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3"/>
      <c r="HOI49" s="14"/>
      <c r="HOJ49" s="19"/>
      <c r="HOK49" s="19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3"/>
      <c r="HOX49" s="14"/>
      <c r="HOY49" s="19"/>
      <c r="HOZ49" s="19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3"/>
      <c r="HPM49" s="14"/>
      <c r="HPN49" s="19"/>
      <c r="HPO49" s="19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3"/>
      <c r="HQB49" s="14"/>
      <c r="HQC49" s="19"/>
      <c r="HQD49" s="19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3"/>
      <c r="HQQ49" s="14"/>
      <c r="HQR49" s="19"/>
      <c r="HQS49" s="19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3"/>
      <c r="HRF49" s="14"/>
      <c r="HRG49" s="19"/>
      <c r="HRH49" s="19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3"/>
      <c r="HRU49" s="14"/>
      <c r="HRV49" s="19"/>
      <c r="HRW49" s="19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3"/>
      <c r="HSJ49" s="14"/>
      <c r="HSK49" s="19"/>
      <c r="HSL49" s="19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3"/>
      <c r="HSY49" s="14"/>
      <c r="HSZ49" s="19"/>
      <c r="HTA49" s="19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3"/>
      <c r="HTN49" s="14"/>
      <c r="HTO49" s="19"/>
      <c r="HTP49" s="19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3"/>
      <c r="HUC49" s="14"/>
      <c r="HUD49" s="19"/>
      <c r="HUE49" s="19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3"/>
      <c r="HUR49" s="14"/>
      <c r="HUS49" s="19"/>
      <c r="HUT49" s="19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3"/>
      <c r="HVG49" s="14"/>
      <c r="HVH49" s="19"/>
      <c r="HVI49" s="19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3"/>
      <c r="HVV49" s="14"/>
      <c r="HVW49" s="19"/>
      <c r="HVX49" s="19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3"/>
      <c r="HWK49" s="14"/>
      <c r="HWL49" s="19"/>
      <c r="HWM49" s="19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3"/>
      <c r="HWZ49" s="14"/>
      <c r="HXA49" s="19"/>
      <c r="HXB49" s="19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3"/>
      <c r="HXO49" s="14"/>
      <c r="HXP49" s="19"/>
      <c r="HXQ49" s="19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3"/>
      <c r="HYD49" s="14"/>
      <c r="HYE49" s="19"/>
      <c r="HYF49" s="19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3"/>
      <c r="HYS49" s="14"/>
      <c r="HYT49" s="19"/>
      <c r="HYU49" s="19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3"/>
      <c r="HZH49" s="14"/>
      <c r="HZI49" s="19"/>
      <c r="HZJ49" s="19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3"/>
      <c r="HZW49" s="14"/>
      <c r="HZX49" s="19"/>
      <c r="HZY49" s="19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3"/>
      <c r="IAL49" s="14"/>
      <c r="IAM49" s="19"/>
      <c r="IAN49" s="19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3"/>
      <c r="IBA49" s="14"/>
      <c r="IBB49" s="19"/>
      <c r="IBC49" s="19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3"/>
      <c r="IBP49" s="14"/>
      <c r="IBQ49" s="19"/>
      <c r="IBR49" s="19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3"/>
      <c r="ICE49" s="14"/>
      <c r="ICF49" s="19"/>
      <c r="ICG49" s="19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3"/>
      <c r="ICT49" s="14"/>
      <c r="ICU49" s="19"/>
      <c r="ICV49" s="19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3"/>
      <c r="IDI49" s="14"/>
      <c r="IDJ49" s="19"/>
      <c r="IDK49" s="19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3"/>
      <c r="IDX49" s="14"/>
      <c r="IDY49" s="19"/>
      <c r="IDZ49" s="19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3"/>
      <c r="IEM49" s="14"/>
      <c r="IEN49" s="19"/>
      <c r="IEO49" s="19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3"/>
      <c r="IFB49" s="14"/>
      <c r="IFC49" s="19"/>
      <c r="IFD49" s="19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3"/>
      <c r="IFQ49" s="14"/>
      <c r="IFR49" s="19"/>
      <c r="IFS49" s="19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3"/>
      <c r="IGF49" s="14"/>
      <c r="IGG49" s="19"/>
      <c r="IGH49" s="19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3"/>
      <c r="IGU49" s="14"/>
      <c r="IGV49" s="19"/>
      <c r="IGW49" s="19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3"/>
      <c r="IHJ49" s="14"/>
      <c r="IHK49" s="19"/>
      <c r="IHL49" s="19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3"/>
      <c r="IHY49" s="14"/>
      <c r="IHZ49" s="19"/>
      <c r="IIA49" s="19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3"/>
      <c r="IIN49" s="14"/>
      <c r="IIO49" s="19"/>
      <c r="IIP49" s="19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3"/>
      <c r="IJC49" s="14"/>
      <c r="IJD49" s="19"/>
      <c r="IJE49" s="19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3"/>
      <c r="IJR49" s="14"/>
      <c r="IJS49" s="19"/>
      <c r="IJT49" s="19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3"/>
      <c r="IKG49" s="14"/>
      <c r="IKH49" s="19"/>
      <c r="IKI49" s="19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3"/>
      <c r="IKV49" s="14"/>
      <c r="IKW49" s="19"/>
      <c r="IKX49" s="19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3"/>
      <c r="ILK49" s="14"/>
      <c r="ILL49" s="19"/>
      <c r="ILM49" s="19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3"/>
      <c r="ILZ49" s="14"/>
      <c r="IMA49" s="19"/>
      <c r="IMB49" s="19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3"/>
      <c r="IMO49" s="14"/>
      <c r="IMP49" s="19"/>
      <c r="IMQ49" s="19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3"/>
      <c r="IND49" s="14"/>
      <c r="INE49" s="19"/>
      <c r="INF49" s="19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3"/>
      <c r="INS49" s="14"/>
      <c r="INT49" s="19"/>
      <c r="INU49" s="19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3"/>
      <c r="IOH49" s="14"/>
      <c r="IOI49" s="19"/>
      <c r="IOJ49" s="19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3"/>
      <c r="IOW49" s="14"/>
      <c r="IOX49" s="19"/>
      <c r="IOY49" s="19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3"/>
      <c r="IPL49" s="14"/>
      <c r="IPM49" s="19"/>
      <c r="IPN49" s="19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3"/>
      <c r="IQA49" s="14"/>
      <c r="IQB49" s="19"/>
      <c r="IQC49" s="19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3"/>
      <c r="IQP49" s="14"/>
      <c r="IQQ49" s="19"/>
      <c r="IQR49" s="19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3"/>
      <c r="IRE49" s="14"/>
      <c r="IRF49" s="19"/>
      <c r="IRG49" s="19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3"/>
      <c r="IRT49" s="14"/>
      <c r="IRU49" s="19"/>
      <c r="IRV49" s="19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3"/>
      <c r="ISI49" s="14"/>
      <c r="ISJ49" s="19"/>
      <c r="ISK49" s="19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3"/>
      <c r="ISX49" s="14"/>
      <c r="ISY49" s="19"/>
      <c r="ISZ49" s="19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3"/>
      <c r="ITM49" s="14"/>
      <c r="ITN49" s="19"/>
      <c r="ITO49" s="19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3"/>
      <c r="IUB49" s="14"/>
      <c r="IUC49" s="19"/>
      <c r="IUD49" s="19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3"/>
      <c r="IUQ49" s="14"/>
      <c r="IUR49" s="19"/>
      <c r="IUS49" s="19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3"/>
      <c r="IVF49" s="14"/>
      <c r="IVG49" s="19"/>
      <c r="IVH49" s="19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3"/>
      <c r="IVU49" s="14"/>
      <c r="IVV49" s="19"/>
      <c r="IVW49" s="19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3"/>
      <c r="IWJ49" s="14"/>
      <c r="IWK49" s="19"/>
      <c r="IWL49" s="19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3"/>
      <c r="IWY49" s="14"/>
      <c r="IWZ49" s="19"/>
      <c r="IXA49" s="19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3"/>
      <c r="IXN49" s="14"/>
      <c r="IXO49" s="19"/>
      <c r="IXP49" s="19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3"/>
      <c r="IYC49" s="14"/>
      <c r="IYD49" s="19"/>
      <c r="IYE49" s="19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3"/>
      <c r="IYR49" s="14"/>
      <c r="IYS49" s="19"/>
      <c r="IYT49" s="19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3"/>
      <c r="IZG49" s="14"/>
      <c r="IZH49" s="19"/>
      <c r="IZI49" s="19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3"/>
      <c r="IZV49" s="14"/>
      <c r="IZW49" s="19"/>
      <c r="IZX49" s="19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3"/>
      <c r="JAK49" s="14"/>
      <c r="JAL49" s="19"/>
      <c r="JAM49" s="19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3"/>
      <c r="JAZ49" s="14"/>
      <c r="JBA49" s="19"/>
      <c r="JBB49" s="19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3"/>
      <c r="JBO49" s="14"/>
      <c r="JBP49" s="19"/>
      <c r="JBQ49" s="19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3"/>
      <c r="JCD49" s="14"/>
      <c r="JCE49" s="19"/>
      <c r="JCF49" s="19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3"/>
      <c r="JCS49" s="14"/>
      <c r="JCT49" s="19"/>
      <c r="JCU49" s="19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3"/>
      <c r="JDH49" s="14"/>
      <c r="JDI49" s="19"/>
      <c r="JDJ49" s="19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3"/>
      <c r="JDW49" s="14"/>
      <c r="JDX49" s="19"/>
      <c r="JDY49" s="19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3"/>
      <c r="JEL49" s="14"/>
      <c r="JEM49" s="19"/>
      <c r="JEN49" s="19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3"/>
      <c r="JFA49" s="14"/>
      <c r="JFB49" s="19"/>
      <c r="JFC49" s="19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3"/>
      <c r="JFP49" s="14"/>
      <c r="JFQ49" s="19"/>
      <c r="JFR49" s="19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3"/>
      <c r="JGE49" s="14"/>
      <c r="JGF49" s="19"/>
      <c r="JGG49" s="19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3"/>
      <c r="JGT49" s="14"/>
      <c r="JGU49" s="19"/>
      <c r="JGV49" s="19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3"/>
      <c r="JHI49" s="14"/>
      <c r="JHJ49" s="19"/>
      <c r="JHK49" s="19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3"/>
      <c r="JHX49" s="14"/>
      <c r="JHY49" s="19"/>
      <c r="JHZ49" s="19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3"/>
      <c r="JIM49" s="14"/>
      <c r="JIN49" s="19"/>
      <c r="JIO49" s="19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3"/>
      <c r="JJB49" s="14"/>
      <c r="JJC49" s="19"/>
      <c r="JJD49" s="19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3"/>
      <c r="JJQ49" s="14"/>
      <c r="JJR49" s="19"/>
      <c r="JJS49" s="19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3"/>
      <c r="JKF49" s="14"/>
      <c r="JKG49" s="19"/>
      <c r="JKH49" s="19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3"/>
      <c r="JKU49" s="14"/>
      <c r="JKV49" s="19"/>
      <c r="JKW49" s="19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3"/>
      <c r="JLJ49" s="14"/>
      <c r="JLK49" s="19"/>
      <c r="JLL49" s="19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3"/>
      <c r="JLY49" s="14"/>
      <c r="JLZ49" s="19"/>
      <c r="JMA49" s="19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3"/>
      <c r="JMN49" s="14"/>
      <c r="JMO49" s="19"/>
      <c r="JMP49" s="19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3"/>
      <c r="JNC49" s="14"/>
      <c r="JND49" s="19"/>
      <c r="JNE49" s="19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3"/>
      <c r="JNR49" s="14"/>
      <c r="JNS49" s="19"/>
      <c r="JNT49" s="19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3"/>
      <c r="JOG49" s="14"/>
      <c r="JOH49" s="19"/>
      <c r="JOI49" s="19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3"/>
      <c r="JOV49" s="14"/>
      <c r="JOW49" s="19"/>
      <c r="JOX49" s="19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3"/>
      <c r="JPK49" s="14"/>
      <c r="JPL49" s="19"/>
      <c r="JPM49" s="19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3"/>
      <c r="JPZ49" s="14"/>
      <c r="JQA49" s="19"/>
      <c r="JQB49" s="19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3"/>
      <c r="JQO49" s="14"/>
      <c r="JQP49" s="19"/>
      <c r="JQQ49" s="19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3"/>
      <c r="JRD49" s="14"/>
      <c r="JRE49" s="19"/>
      <c r="JRF49" s="19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3"/>
      <c r="JRS49" s="14"/>
      <c r="JRT49" s="19"/>
      <c r="JRU49" s="19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3"/>
      <c r="JSH49" s="14"/>
      <c r="JSI49" s="19"/>
      <c r="JSJ49" s="19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3"/>
      <c r="JSW49" s="14"/>
      <c r="JSX49" s="19"/>
      <c r="JSY49" s="19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3"/>
      <c r="JTL49" s="14"/>
      <c r="JTM49" s="19"/>
      <c r="JTN49" s="19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3"/>
      <c r="JUA49" s="14"/>
      <c r="JUB49" s="19"/>
      <c r="JUC49" s="19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3"/>
      <c r="JUP49" s="14"/>
      <c r="JUQ49" s="19"/>
      <c r="JUR49" s="19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3"/>
      <c r="JVE49" s="14"/>
      <c r="JVF49" s="19"/>
      <c r="JVG49" s="19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3"/>
      <c r="JVT49" s="14"/>
      <c r="JVU49" s="19"/>
      <c r="JVV49" s="19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3"/>
      <c r="JWI49" s="14"/>
      <c r="JWJ49" s="19"/>
      <c r="JWK49" s="19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3"/>
      <c r="JWX49" s="14"/>
      <c r="JWY49" s="19"/>
      <c r="JWZ49" s="19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3"/>
      <c r="JXM49" s="14"/>
      <c r="JXN49" s="19"/>
      <c r="JXO49" s="19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3"/>
      <c r="JYB49" s="14"/>
      <c r="JYC49" s="19"/>
      <c r="JYD49" s="19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3"/>
      <c r="JYQ49" s="14"/>
      <c r="JYR49" s="19"/>
      <c r="JYS49" s="19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3"/>
      <c r="JZF49" s="14"/>
      <c r="JZG49" s="19"/>
      <c r="JZH49" s="19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3"/>
      <c r="JZU49" s="14"/>
      <c r="JZV49" s="19"/>
      <c r="JZW49" s="19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3"/>
      <c r="KAJ49" s="14"/>
      <c r="KAK49" s="19"/>
      <c r="KAL49" s="19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3"/>
      <c r="KAY49" s="14"/>
      <c r="KAZ49" s="19"/>
      <c r="KBA49" s="19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3"/>
      <c r="KBN49" s="14"/>
      <c r="KBO49" s="19"/>
      <c r="KBP49" s="19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3"/>
      <c r="KCC49" s="14"/>
      <c r="KCD49" s="19"/>
      <c r="KCE49" s="19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3"/>
      <c r="KCR49" s="14"/>
      <c r="KCS49" s="19"/>
      <c r="KCT49" s="19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3"/>
      <c r="KDG49" s="14"/>
      <c r="KDH49" s="19"/>
      <c r="KDI49" s="19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3"/>
      <c r="KDV49" s="14"/>
      <c r="KDW49" s="19"/>
      <c r="KDX49" s="19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3"/>
      <c r="KEK49" s="14"/>
      <c r="KEL49" s="19"/>
      <c r="KEM49" s="19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3"/>
      <c r="KEZ49" s="14"/>
      <c r="KFA49" s="19"/>
      <c r="KFB49" s="19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3"/>
      <c r="KFO49" s="14"/>
      <c r="KFP49" s="19"/>
      <c r="KFQ49" s="19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3"/>
      <c r="KGD49" s="14"/>
      <c r="KGE49" s="19"/>
      <c r="KGF49" s="19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3"/>
      <c r="KGS49" s="14"/>
      <c r="KGT49" s="19"/>
      <c r="KGU49" s="19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3"/>
      <c r="KHH49" s="14"/>
      <c r="KHI49" s="19"/>
      <c r="KHJ49" s="19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3"/>
      <c r="KHW49" s="14"/>
      <c r="KHX49" s="19"/>
      <c r="KHY49" s="19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3"/>
      <c r="KIL49" s="14"/>
      <c r="KIM49" s="19"/>
      <c r="KIN49" s="19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3"/>
      <c r="KJA49" s="14"/>
      <c r="KJB49" s="19"/>
      <c r="KJC49" s="19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3"/>
      <c r="KJP49" s="14"/>
      <c r="KJQ49" s="19"/>
      <c r="KJR49" s="19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3"/>
      <c r="KKE49" s="14"/>
      <c r="KKF49" s="19"/>
      <c r="KKG49" s="19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3"/>
      <c r="KKT49" s="14"/>
      <c r="KKU49" s="19"/>
      <c r="KKV49" s="19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3"/>
      <c r="KLI49" s="14"/>
      <c r="KLJ49" s="19"/>
      <c r="KLK49" s="19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3"/>
      <c r="KLX49" s="14"/>
      <c r="KLY49" s="19"/>
      <c r="KLZ49" s="19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3"/>
      <c r="KMM49" s="14"/>
      <c r="KMN49" s="19"/>
      <c r="KMO49" s="19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3"/>
      <c r="KNB49" s="14"/>
      <c r="KNC49" s="19"/>
      <c r="KND49" s="19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3"/>
      <c r="KNQ49" s="14"/>
      <c r="KNR49" s="19"/>
      <c r="KNS49" s="19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3"/>
      <c r="KOF49" s="14"/>
      <c r="KOG49" s="19"/>
      <c r="KOH49" s="19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3"/>
      <c r="KOU49" s="14"/>
      <c r="KOV49" s="19"/>
      <c r="KOW49" s="19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3"/>
      <c r="KPJ49" s="14"/>
      <c r="KPK49" s="19"/>
      <c r="KPL49" s="19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3"/>
      <c r="KPY49" s="14"/>
      <c r="KPZ49" s="19"/>
      <c r="KQA49" s="19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3"/>
      <c r="KQN49" s="14"/>
      <c r="KQO49" s="19"/>
      <c r="KQP49" s="19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3"/>
      <c r="KRC49" s="14"/>
      <c r="KRD49" s="19"/>
      <c r="KRE49" s="19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3"/>
      <c r="KRR49" s="14"/>
      <c r="KRS49" s="19"/>
      <c r="KRT49" s="19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3"/>
      <c r="KSG49" s="14"/>
      <c r="KSH49" s="19"/>
      <c r="KSI49" s="19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3"/>
      <c r="KSV49" s="14"/>
      <c r="KSW49" s="19"/>
      <c r="KSX49" s="19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3"/>
      <c r="KTK49" s="14"/>
      <c r="KTL49" s="19"/>
      <c r="KTM49" s="19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3"/>
      <c r="KTZ49" s="14"/>
      <c r="KUA49" s="19"/>
      <c r="KUB49" s="19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3"/>
      <c r="KUO49" s="14"/>
      <c r="KUP49" s="19"/>
      <c r="KUQ49" s="19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3"/>
      <c r="KVD49" s="14"/>
      <c r="KVE49" s="19"/>
      <c r="KVF49" s="19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3"/>
      <c r="KVS49" s="14"/>
      <c r="KVT49" s="19"/>
      <c r="KVU49" s="19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3"/>
      <c r="KWH49" s="14"/>
      <c r="KWI49" s="19"/>
      <c r="KWJ49" s="19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3"/>
      <c r="KWW49" s="14"/>
      <c r="KWX49" s="19"/>
      <c r="KWY49" s="19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3"/>
      <c r="KXL49" s="14"/>
      <c r="KXM49" s="19"/>
      <c r="KXN49" s="19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3"/>
      <c r="KYA49" s="14"/>
      <c r="KYB49" s="19"/>
      <c r="KYC49" s="19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3"/>
      <c r="KYP49" s="14"/>
      <c r="KYQ49" s="19"/>
      <c r="KYR49" s="19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3"/>
      <c r="KZE49" s="14"/>
      <c r="KZF49" s="19"/>
      <c r="KZG49" s="19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3"/>
      <c r="KZT49" s="14"/>
      <c r="KZU49" s="19"/>
      <c r="KZV49" s="19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3"/>
      <c r="LAI49" s="14"/>
      <c r="LAJ49" s="19"/>
      <c r="LAK49" s="19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3"/>
      <c r="LAX49" s="14"/>
      <c r="LAY49" s="19"/>
      <c r="LAZ49" s="19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3"/>
      <c r="LBM49" s="14"/>
      <c r="LBN49" s="19"/>
      <c r="LBO49" s="19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3"/>
      <c r="LCB49" s="14"/>
      <c r="LCC49" s="19"/>
      <c r="LCD49" s="19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3"/>
      <c r="LCQ49" s="14"/>
      <c r="LCR49" s="19"/>
      <c r="LCS49" s="19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3"/>
      <c r="LDF49" s="14"/>
      <c r="LDG49" s="19"/>
      <c r="LDH49" s="19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3"/>
      <c r="LDU49" s="14"/>
      <c r="LDV49" s="19"/>
      <c r="LDW49" s="19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3"/>
      <c r="LEJ49" s="14"/>
      <c r="LEK49" s="19"/>
      <c r="LEL49" s="19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3"/>
      <c r="LEY49" s="14"/>
      <c r="LEZ49" s="19"/>
      <c r="LFA49" s="19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3"/>
      <c r="LFN49" s="14"/>
      <c r="LFO49" s="19"/>
      <c r="LFP49" s="19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3"/>
      <c r="LGC49" s="14"/>
      <c r="LGD49" s="19"/>
      <c r="LGE49" s="19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3"/>
      <c r="LGR49" s="14"/>
      <c r="LGS49" s="19"/>
      <c r="LGT49" s="19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3"/>
      <c r="LHG49" s="14"/>
      <c r="LHH49" s="19"/>
      <c r="LHI49" s="19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3"/>
      <c r="LHV49" s="14"/>
      <c r="LHW49" s="19"/>
      <c r="LHX49" s="19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3"/>
      <c r="LIK49" s="14"/>
      <c r="LIL49" s="19"/>
      <c r="LIM49" s="19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3"/>
      <c r="LIZ49" s="14"/>
      <c r="LJA49" s="19"/>
      <c r="LJB49" s="19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3"/>
      <c r="LJO49" s="14"/>
      <c r="LJP49" s="19"/>
      <c r="LJQ49" s="19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3"/>
      <c r="LKD49" s="14"/>
      <c r="LKE49" s="19"/>
      <c r="LKF49" s="19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3"/>
      <c r="LKS49" s="14"/>
      <c r="LKT49" s="19"/>
      <c r="LKU49" s="19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3"/>
      <c r="LLH49" s="14"/>
      <c r="LLI49" s="19"/>
      <c r="LLJ49" s="19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3"/>
      <c r="LLW49" s="14"/>
      <c r="LLX49" s="19"/>
      <c r="LLY49" s="19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3"/>
      <c r="LML49" s="14"/>
      <c r="LMM49" s="19"/>
      <c r="LMN49" s="19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3"/>
      <c r="LNA49" s="14"/>
      <c r="LNB49" s="19"/>
      <c r="LNC49" s="19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3"/>
      <c r="LNP49" s="14"/>
      <c r="LNQ49" s="19"/>
      <c r="LNR49" s="19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3"/>
      <c r="LOE49" s="14"/>
      <c r="LOF49" s="19"/>
      <c r="LOG49" s="19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3"/>
      <c r="LOT49" s="14"/>
      <c r="LOU49" s="19"/>
      <c r="LOV49" s="19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3"/>
      <c r="LPI49" s="14"/>
      <c r="LPJ49" s="19"/>
      <c r="LPK49" s="19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3"/>
      <c r="LPX49" s="14"/>
      <c r="LPY49" s="19"/>
      <c r="LPZ49" s="19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3"/>
      <c r="LQM49" s="14"/>
      <c r="LQN49" s="19"/>
      <c r="LQO49" s="19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3"/>
      <c r="LRB49" s="14"/>
      <c r="LRC49" s="19"/>
      <c r="LRD49" s="19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3"/>
      <c r="LRQ49" s="14"/>
      <c r="LRR49" s="19"/>
      <c r="LRS49" s="19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3"/>
      <c r="LSF49" s="14"/>
      <c r="LSG49" s="19"/>
      <c r="LSH49" s="19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3"/>
      <c r="LSU49" s="14"/>
      <c r="LSV49" s="19"/>
      <c r="LSW49" s="19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3"/>
      <c r="LTJ49" s="14"/>
      <c r="LTK49" s="19"/>
      <c r="LTL49" s="19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3"/>
      <c r="LTY49" s="14"/>
      <c r="LTZ49" s="19"/>
      <c r="LUA49" s="19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3"/>
      <c r="LUN49" s="14"/>
      <c r="LUO49" s="19"/>
      <c r="LUP49" s="19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3"/>
      <c r="LVC49" s="14"/>
      <c r="LVD49" s="19"/>
      <c r="LVE49" s="19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3"/>
      <c r="LVR49" s="14"/>
      <c r="LVS49" s="19"/>
      <c r="LVT49" s="19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3"/>
      <c r="LWG49" s="14"/>
      <c r="LWH49" s="19"/>
      <c r="LWI49" s="19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3"/>
      <c r="LWV49" s="14"/>
      <c r="LWW49" s="19"/>
      <c r="LWX49" s="19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3"/>
      <c r="LXK49" s="14"/>
      <c r="LXL49" s="19"/>
      <c r="LXM49" s="19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3"/>
      <c r="LXZ49" s="14"/>
      <c r="LYA49" s="19"/>
      <c r="LYB49" s="19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3"/>
      <c r="LYO49" s="14"/>
      <c r="LYP49" s="19"/>
      <c r="LYQ49" s="19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3"/>
      <c r="LZD49" s="14"/>
      <c r="LZE49" s="19"/>
      <c r="LZF49" s="19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3"/>
      <c r="LZS49" s="14"/>
      <c r="LZT49" s="19"/>
      <c r="LZU49" s="19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3"/>
      <c r="MAH49" s="14"/>
      <c r="MAI49" s="19"/>
      <c r="MAJ49" s="19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3"/>
      <c r="MAW49" s="14"/>
      <c r="MAX49" s="19"/>
      <c r="MAY49" s="19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3"/>
      <c r="MBL49" s="14"/>
      <c r="MBM49" s="19"/>
      <c r="MBN49" s="19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3"/>
      <c r="MCA49" s="14"/>
      <c r="MCB49" s="19"/>
      <c r="MCC49" s="19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3"/>
      <c r="MCP49" s="14"/>
      <c r="MCQ49" s="19"/>
      <c r="MCR49" s="19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3"/>
      <c r="MDE49" s="14"/>
      <c r="MDF49" s="19"/>
      <c r="MDG49" s="19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3"/>
      <c r="MDT49" s="14"/>
      <c r="MDU49" s="19"/>
      <c r="MDV49" s="19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3"/>
      <c r="MEI49" s="14"/>
      <c r="MEJ49" s="19"/>
      <c r="MEK49" s="19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3"/>
      <c r="MEX49" s="14"/>
      <c r="MEY49" s="19"/>
      <c r="MEZ49" s="19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3"/>
      <c r="MFM49" s="14"/>
      <c r="MFN49" s="19"/>
      <c r="MFO49" s="19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3"/>
      <c r="MGB49" s="14"/>
      <c r="MGC49" s="19"/>
      <c r="MGD49" s="19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3"/>
      <c r="MGQ49" s="14"/>
      <c r="MGR49" s="19"/>
      <c r="MGS49" s="19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3"/>
      <c r="MHF49" s="14"/>
      <c r="MHG49" s="19"/>
      <c r="MHH49" s="19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3"/>
      <c r="MHU49" s="14"/>
      <c r="MHV49" s="19"/>
      <c r="MHW49" s="19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3"/>
      <c r="MIJ49" s="14"/>
      <c r="MIK49" s="19"/>
      <c r="MIL49" s="19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3"/>
      <c r="MIY49" s="14"/>
      <c r="MIZ49" s="19"/>
      <c r="MJA49" s="19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3"/>
      <c r="MJN49" s="14"/>
      <c r="MJO49" s="19"/>
      <c r="MJP49" s="19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3"/>
      <c r="MKC49" s="14"/>
      <c r="MKD49" s="19"/>
      <c r="MKE49" s="19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3"/>
      <c r="MKR49" s="14"/>
      <c r="MKS49" s="19"/>
      <c r="MKT49" s="19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3"/>
      <c r="MLG49" s="14"/>
      <c r="MLH49" s="19"/>
      <c r="MLI49" s="19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3"/>
      <c r="MLV49" s="14"/>
      <c r="MLW49" s="19"/>
      <c r="MLX49" s="19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3"/>
      <c r="MMK49" s="14"/>
      <c r="MML49" s="19"/>
      <c r="MMM49" s="19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3"/>
      <c r="MMZ49" s="14"/>
      <c r="MNA49" s="19"/>
      <c r="MNB49" s="19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3"/>
      <c r="MNO49" s="14"/>
      <c r="MNP49" s="19"/>
      <c r="MNQ49" s="19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3"/>
      <c r="MOD49" s="14"/>
      <c r="MOE49" s="19"/>
      <c r="MOF49" s="19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3"/>
      <c r="MOS49" s="14"/>
      <c r="MOT49" s="19"/>
      <c r="MOU49" s="19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3"/>
      <c r="MPH49" s="14"/>
      <c r="MPI49" s="19"/>
      <c r="MPJ49" s="19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3"/>
      <c r="MPW49" s="14"/>
      <c r="MPX49" s="19"/>
      <c r="MPY49" s="19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3"/>
      <c r="MQL49" s="14"/>
      <c r="MQM49" s="19"/>
      <c r="MQN49" s="19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3"/>
      <c r="MRA49" s="14"/>
      <c r="MRB49" s="19"/>
      <c r="MRC49" s="19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3"/>
      <c r="MRP49" s="14"/>
      <c r="MRQ49" s="19"/>
      <c r="MRR49" s="19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3"/>
      <c r="MSE49" s="14"/>
      <c r="MSF49" s="19"/>
      <c r="MSG49" s="19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3"/>
      <c r="MST49" s="14"/>
      <c r="MSU49" s="19"/>
      <c r="MSV49" s="19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3"/>
      <c r="MTI49" s="14"/>
      <c r="MTJ49" s="19"/>
      <c r="MTK49" s="19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3"/>
      <c r="MTX49" s="14"/>
      <c r="MTY49" s="19"/>
      <c r="MTZ49" s="19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3"/>
      <c r="MUM49" s="14"/>
      <c r="MUN49" s="19"/>
      <c r="MUO49" s="19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3"/>
      <c r="MVB49" s="14"/>
      <c r="MVC49" s="19"/>
      <c r="MVD49" s="19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3"/>
      <c r="MVQ49" s="14"/>
      <c r="MVR49" s="19"/>
      <c r="MVS49" s="19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3"/>
      <c r="MWF49" s="14"/>
      <c r="MWG49" s="19"/>
      <c r="MWH49" s="19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3"/>
      <c r="MWU49" s="14"/>
      <c r="MWV49" s="19"/>
      <c r="MWW49" s="19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3"/>
      <c r="MXJ49" s="14"/>
      <c r="MXK49" s="19"/>
      <c r="MXL49" s="19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3"/>
      <c r="MXY49" s="14"/>
      <c r="MXZ49" s="19"/>
      <c r="MYA49" s="19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3"/>
      <c r="MYN49" s="14"/>
      <c r="MYO49" s="19"/>
      <c r="MYP49" s="19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3"/>
      <c r="MZC49" s="14"/>
      <c r="MZD49" s="19"/>
      <c r="MZE49" s="19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3"/>
      <c r="MZR49" s="14"/>
      <c r="MZS49" s="19"/>
      <c r="MZT49" s="19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3"/>
      <c r="NAG49" s="14"/>
      <c r="NAH49" s="19"/>
      <c r="NAI49" s="19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3"/>
      <c r="NAV49" s="14"/>
      <c r="NAW49" s="19"/>
      <c r="NAX49" s="19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3"/>
      <c r="NBK49" s="14"/>
      <c r="NBL49" s="19"/>
      <c r="NBM49" s="19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3"/>
      <c r="NBZ49" s="14"/>
      <c r="NCA49" s="19"/>
      <c r="NCB49" s="19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3"/>
      <c r="NCO49" s="14"/>
      <c r="NCP49" s="19"/>
      <c r="NCQ49" s="19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3"/>
      <c r="NDD49" s="14"/>
      <c r="NDE49" s="19"/>
      <c r="NDF49" s="19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3"/>
      <c r="NDS49" s="14"/>
      <c r="NDT49" s="19"/>
      <c r="NDU49" s="19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3"/>
      <c r="NEH49" s="14"/>
      <c r="NEI49" s="19"/>
      <c r="NEJ49" s="19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3"/>
      <c r="NEW49" s="14"/>
      <c r="NEX49" s="19"/>
      <c r="NEY49" s="19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3"/>
      <c r="NFL49" s="14"/>
      <c r="NFM49" s="19"/>
      <c r="NFN49" s="19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3"/>
      <c r="NGA49" s="14"/>
      <c r="NGB49" s="19"/>
      <c r="NGC49" s="19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3"/>
      <c r="NGP49" s="14"/>
      <c r="NGQ49" s="19"/>
      <c r="NGR49" s="19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3"/>
      <c r="NHE49" s="14"/>
      <c r="NHF49" s="19"/>
      <c r="NHG49" s="19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3"/>
      <c r="NHT49" s="14"/>
      <c r="NHU49" s="19"/>
      <c r="NHV49" s="19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3"/>
      <c r="NII49" s="14"/>
      <c r="NIJ49" s="19"/>
      <c r="NIK49" s="19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3"/>
      <c r="NIX49" s="14"/>
      <c r="NIY49" s="19"/>
      <c r="NIZ49" s="19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3"/>
      <c r="NJM49" s="14"/>
      <c r="NJN49" s="19"/>
      <c r="NJO49" s="19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3"/>
      <c r="NKB49" s="14"/>
      <c r="NKC49" s="19"/>
      <c r="NKD49" s="19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3"/>
      <c r="NKQ49" s="14"/>
      <c r="NKR49" s="19"/>
      <c r="NKS49" s="19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3"/>
      <c r="NLF49" s="14"/>
      <c r="NLG49" s="19"/>
      <c r="NLH49" s="19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3"/>
      <c r="NLU49" s="14"/>
      <c r="NLV49" s="19"/>
      <c r="NLW49" s="19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3"/>
      <c r="NMJ49" s="14"/>
      <c r="NMK49" s="19"/>
      <c r="NML49" s="19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3"/>
      <c r="NMY49" s="14"/>
      <c r="NMZ49" s="19"/>
      <c r="NNA49" s="19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3"/>
      <c r="NNN49" s="14"/>
      <c r="NNO49" s="19"/>
      <c r="NNP49" s="19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3"/>
      <c r="NOC49" s="14"/>
      <c r="NOD49" s="19"/>
      <c r="NOE49" s="19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3"/>
      <c r="NOR49" s="14"/>
      <c r="NOS49" s="19"/>
      <c r="NOT49" s="19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3"/>
      <c r="NPG49" s="14"/>
      <c r="NPH49" s="19"/>
      <c r="NPI49" s="19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3"/>
      <c r="NPV49" s="14"/>
      <c r="NPW49" s="19"/>
      <c r="NPX49" s="19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3"/>
      <c r="NQK49" s="14"/>
      <c r="NQL49" s="19"/>
      <c r="NQM49" s="19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3"/>
      <c r="NQZ49" s="14"/>
      <c r="NRA49" s="19"/>
      <c r="NRB49" s="19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3"/>
      <c r="NRO49" s="14"/>
      <c r="NRP49" s="19"/>
      <c r="NRQ49" s="19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3"/>
      <c r="NSD49" s="14"/>
      <c r="NSE49" s="19"/>
      <c r="NSF49" s="19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3"/>
      <c r="NSS49" s="14"/>
      <c r="NST49" s="19"/>
      <c r="NSU49" s="19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3"/>
      <c r="NTH49" s="14"/>
      <c r="NTI49" s="19"/>
      <c r="NTJ49" s="19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3"/>
      <c r="NTW49" s="14"/>
      <c r="NTX49" s="19"/>
      <c r="NTY49" s="19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3"/>
      <c r="NUL49" s="14"/>
      <c r="NUM49" s="19"/>
      <c r="NUN49" s="19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3"/>
      <c r="NVA49" s="14"/>
      <c r="NVB49" s="19"/>
      <c r="NVC49" s="19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3"/>
      <c r="NVP49" s="14"/>
      <c r="NVQ49" s="19"/>
      <c r="NVR49" s="19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3"/>
      <c r="NWE49" s="14"/>
      <c r="NWF49" s="19"/>
      <c r="NWG49" s="19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3"/>
      <c r="NWT49" s="14"/>
      <c r="NWU49" s="19"/>
      <c r="NWV49" s="19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3"/>
      <c r="NXI49" s="14"/>
      <c r="NXJ49" s="19"/>
      <c r="NXK49" s="19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3"/>
      <c r="NXX49" s="14"/>
      <c r="NXY49" s="19"/>
      <c r="NXZ49" s="19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3"/>
      <c r="NYM49" s="14"/>
      <c r="NYN49" s="19"/>
      <c r="NYO49" s="19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3"/>
      <c r="NZB49" s="14"/>
      <c r="NZC49" s="19"/>
      <c r="NZD49" s="19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3"/>
      <c r="NZQ49" s="14"/>
      <c r="NZR49" s="19"/>
      <c r="NZS49" s="19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3"/>
      <c r="OAF49" s="14"/>
      <c r="OAG49" s="19"/>
      <c r="OAH49" s="19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3"/>
      <c r="OAU49" s="14"/>
      <c r="OAV49" s="19"/>
      <c r="OAW49" s="19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3"/>
      <c r="OBJ49" s="14"/>
      <c r="OBK49" s="19"/>
      <c r="OBL49" s="19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3"/>
      <c r="OBY49" s="14"/>
      <c r="OBZ49" s="19"/>
      <c r="OCA49" s="19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3"/>
      <c r="OCN49" s="14"/>
      <c r="OCO49" s="19"/>
      <c r="OCP49" s="19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3"/>
      <c r="ODC49" s="14"/>
      <c r="ODD49" s="19"/>
      <c r="ODE49" s="19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3"/>
      <c r="ODR49" s="14"/>
      <c r="ODS49" s="19"/>
      <c r="ODT49" s="19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3"/>
      <c r="OEG49" s="14"/>
      <c r="OEH49" s="19"/>
      <c r="OEI49" s="19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3"/>
      <c r="OEV49" s="14"/>
      <c r="OEW49" s="19"/>
      <c r="OEX49" s="19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3"/>
      <c r="OFK49" s="14"/>
      <c r="OFL49" s="19"/>
      <c r="OFM49" s="19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3"/>
      <c r="OFZ49" s="14"/>
      <c r="OGA49" s="19"/>
      <c r="OGB49" s="19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3"/>
      <c r="OGO49" s="14"/>
      <c r="OGP49" s="19"/>
      <c r="OGQ49" s="19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3"/>
      <c r="OHD49" s="14"/>
      <c r="OHE49" s="19"/>
      <c r="OHF49" s="19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3"/>
      <c r="OHS49" s="14"/>
      <c r="OHT49" s="19"/>
      <c r="OHU49" s="19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3"/>
      <c r="OIH49" s="14"/>
      <c r="OII49" s="19"/>
      <c r="OIJ49" s="19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3"/>
      <c r="OIW49" s="14"/>
      <c r="OIX49" s="19"/>
      <c r="OIY49" s="19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3"/>
      <c r="OJL49" s="14"/>
      <c r="OJM49" s="19"/>
      <c r="OJN49" s="19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3"/>
      <c r="OKA49" s="14"/>
      <c r="OKB49" s="19"/>
      <c r="OKC49" s="19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3"/>
      <c r="OKP49" s="14"/>
      <c r="OKQ49" s="19"/>
      <c r="OKR49" s="19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3"/>
      <c r="OLE49" s="14"/>
      <c r="OLF49" s="19"/>
      <c r="OLG49" s="19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3"/>
      <c r="OLT49" s="14"/>
      <c r="OLU49" s="19"/>
      <c r="OLV49" s="19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3"/>
      <c r="OMI49" s="14"/>
      <c r="OMJ49" s="19"/>
      <c r="OMK49" s="19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3"/>
      <c r="OMX49" s="14"/>
      <c r="OMY49" s="19"/>
      <c r="OMZ49" s="19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3"/>
      <c r="ONM49" s="14"/>
      <c r="ONN49" s="19"/>
      <c r="ONO49" s="19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3"/>
      <c r="OOB49" s="14"/>
      <c r="OOC49" s="19"/>
      <c r="OOD49" s="19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3"/>
      <c r="OOQ49" s="14"/>
      <c r="OOR49" s="19"/>
      <c r="OOS49" s="19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3"/>
      <c r="OPF49" s="14"/>
      <c r="OPG49" s="19"/>
      <c r="OPH49" s="19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3"/>
      <c r="OPU49" s="14"/>
      <c r="OPV49" s="19"/>
      <c r="OPW49" s="19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3"/>
      <c r="OQJ49" s="14"/>
      <c r="OQK49" s="19"/>
      <c r="OQL49" s="19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3"/>
      <c r="OQY49" s="14"/>
      <c r="OQZ49" s="19"/>
      <c r="ORA49" s="19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3"/>
      <c r="ORN49" s="14"/>
      <c r="ORO49" s="19"/>
      <c r="ORP49" s="19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3"/>
      <c r="OSC49" s="14"/>
      <c r="OSD49" s="19"/>
      <c r="OSE49" s="19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3"/>
      <c r="OSR49" s="14"/>
      <c r="OSS49" s="19"/>
      <c r="OST49" s="19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3"/>
      <c r="OTG49" s="14"/>
      <c r="OTH49" s="19"/>
      <c r="OTI49" s="19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3"/>
      <c r="OTV49" s="14"/>
      <c r="OTW49" s="19"/>
      <c r="OTX49" s="19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3"/>
      <c r="OUK49" s="14"/>
      <c r="OUL49" s="19"/>
      <c r="OUM49" s="19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3"/>
      <c r="OUZ49" s="14"/>
      <c r="OVA49" s="19"/>
      <c r="OVB49" s="19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3"/>
      <c r="OVO49" s="14"/>
      <c r="OVP49" s="19"/>
      <c r="OVQ49" s="19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3"/>
      <c r="OWD49" s="14"/>
      <c r="OWE49" s="19"/>
      <c r="OWF49" s="19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3"/>
      <c r="OWS49" s="14"/>
      <c r="OWT49" s="19"/>
      <c r="OWU49" s="19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3"/>
      <c r="OXH49" s="14"/>
      <c r="OXI49" s="19"/>
      <c r="OXJ49" s="19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3"/>
      <c r="OXW49" s="14"/>
      <c r="OXX49" s="19"/>
      <c r="OXY49" s="19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3"/>
      <c r="OYL49" s="14"/>
      <c r="OYM49" s="19"/>
      <c r="OYN49" s="19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3"/>
      <c r="OZA49" s="14"/>
      <c r="OZB49" s="19"/>
      <c r="OZC49" s="19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3"/>
      <c r="OZP49" s="14"/>
      <c r="OZQ49" s="19"/>
      <c r="OZR49" s="19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3"/>
      <c r="PAE49" s="14"/>
      <c r="PAF49" s="19"/>
      <c r="PAG49" s="19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3"/>
      <c r="PAT49" s="14"/>
      <c r="PAU49" s="19"/>
      <c r="PAV49" s="19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3"/>
      <c r="PBI49" s="14"/>
      <c r="PBJ49" s="19"/>
      <c r="PBK49" s="19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3"/>
      <c r="PBX49" s="14"/>
      <c r="PBY49" s="19"/>
      <c r="PBZ49" s="19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3"/>
      <c r="PCM49" s="14"/>
      <c r="PCN49" s="19"/>
      <c r="PCO49" s="19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3"/>
      <c r="PDB49" s="14"/>
      <c r="PDC49" s="19"/>
      <c r="PDD49" s="19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3"/>
      <c r="PDQ49" s="14"/>
      <c r="PDR49" s="19"/>
      <c r="PDS49" s="19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3"/>
      <c r="PEF49" s="14"/>
      <c r="PEG49" s="19"/>
      <c r="PEH49" s="19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3"/>
      <c r="PEU49" s="14"/>
      <c r="PEV49" s="19"/>
      <c r="PEW49" s="19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3"/>
      <c r="PFJ49" s="14"/>
      <c r="PFK49" s="19"/>
      <c r="PFL49" s="19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3"/>
      <c r="PFY49" s="14"/>
      <c r="PFZ49" s="19"/>
      <c r="PGA49" s="19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3"/>
      <c r="PGN49" s="14"/>
      <c r="PGO49" s="19"/>
      <c r="PGP49" s="19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3"/>
      <c r="PHC49" s="14"/>
      <c r="PHD49" s="19"/>
      <c r="PHE49" s="19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3"/>
      <c r="PHR49" s="14"/>
      <c r="PHS49" s="19"/>
      <c r="PHT49" s="19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3"/>
      <c r="PIG49" s="14"/>
      <c r="PIH49" s="19"/>
      <c r="PII49" s="19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3"/>
      <c r="PIV49" s="14"/>
      <c r="PIW49" s="19"/>
      <c r="PIX49" s="19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3"/>
      <c r="PJK49" s="14"/>
      <c r="PJL49" s="19"/>
      <c r="PJM49" s="19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3"/>
      <c r="PJZ49" s="14"/>
      <c r="PKA49" s="19"/>
      <c r="PKB49" s="19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3"/>
      <c r="PKO49" s="14"/>
      <c r="PKP49" s="19"/>
      <c r="PKQ49" s="19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3"/>
      <c r="PLD49" s="14"/>
      <c r="PLE49" s="19"/>
      <c r="PLF49" s="19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3"/>
      <c r="PLS49" s="14"/>
      <c r="PLT49" s="19"/>
      <c r="PLU49" s="19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3"/>
      <c r="PMH49" s="14"/>
      <c r="PMI49" s="19"/>
      <c r="PMJ49" s="19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3"/>
      <c r="PMW49" s="14"/>
      <c r="PMX49" s="19"/>
      <c r="PMY49" s="19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3"/>
      <c r="PNL49" s="14"/>
      <c r="PNM49" s="19"/>
      <c r="PNN49" s="19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3"/>
      <c r="POA49" s="14"/>
      <c r="POB49" s="19"/>
      <c r="POC49" s="19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3"/>
      <c r="POP49" s="14"/>
      <c r="POQ49" s="19"/>
      <c r="POR49" s="19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3"/>
      <c r="PPE49" s="14"/>
      <c r="PPF49" s="19"/>
      <c r="PPG49" s="19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3"/>
      <c r="PPT49" s="14"/>
      <c r="PPU49" s="19"/>
      <c r="PPV49" s="19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3"/>
      <c r="PQI49" s="14"/>
      <c r="PQJ49" s="19"/>
      <c r="PQK49" s="19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3"/>
      <c r="PQX49" s="14"/>
      <c r="PQY49" s="19"/>
      <c r="PQZ49" s="19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3"/>
      <c r="PRM49" s="14"/>
      <c r="PRN49" s="19"/>
      <c r="PRO49" s="19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3"/>
      <c r="PSB49" s="14"/>
      <c r="PSC49" s="19"/>
      <c r="PSD49" s="19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3"/>
      <c r="PSQ49" s="14"/>
      <c r="PSR49" s="19"/>
      <c r="PSS49" s="19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3"/>
      <c r="PTF49" s="14"/>
      <c r="PTG49" s="19"/>
      <c r="PTH49" s="19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3"/>
      <c r="PTU49" s="14"/>
      <c r="PTV49" s="19"/>
      <c r="PTW49" s="19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3"/>
      <c r="PUJ49" s="14"/>
      <c r="PUK49" s="19"/>
      <c r="PUL49" s="19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3"/>
      <c r="PUY49" s="14"/>
      <c r="PUZ49" s="19"/>
      <c r="PVA49" s="19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3"/>
      <c r="PVN49" s="14"/>
      <c r="PVO49" s="19"/>
      <c r="PVP49" s="19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3"/>
      <c r="PWC49" s="14"/>
      <c r="PWD49" s="19"/>
      <c r="PWE49" s="19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3"/>
      <c r="PWR49" s="14"/>
      <c r="PWS49" s="19"/>
      <c r="PWT49" s="19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3"/>
      <c r="PXG49" s="14"/>
      <c r="PXH49" s="19"/>
      <c r="PXI49" s="19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3"/>
      <c r="PXV49" s="14"/>
      <c r="PXW49" s="19"/>
      <c r="PXX49" s="19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3"/>
      <c r="PYK49" s="14"/>
      <c r="PYL49" s="19"/>
      <c r="PYM49" s="19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3"/>
      <c r="PYZ49" s="14"/>
      <c r="PZA49" s="19"/>
      <c r="PZB49" s="19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3"/>
      <c r="PZO49" s="14"/>
      <c r="PZP49" s="19"/>
      <c r="PZQ49" s="19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3"/>
      <c r="QAD49" s="14"/>
      <c r="QAE49" s="19"/>
      <c r="QAF49" s="19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3"/>
      <c r="QAS49" s="14"/>
      <c r="QAT49" s="19"/>
      <c r="QAU49" s="19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3"/>
      <c r="QBH49" s="14"/>
      <c r="QBI49" s="19"/>
      <c r="QBJ49" s="19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3"/>
      <c r="QBW49" s="14"/>
      <c r="QBX49" s="19"/>
      <c r="QBY49" s="19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3"/>
      <c r="QCL49" s="14"/>
      <c r="QCM49" s="19"/>
      <c r="QCN49" s="19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3"/>
      <c r="QDA49" s="14"/>
      <c r="QDB49" s="19"/>
      <c r="QDC49" s="19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3"/>
      <c r="QDP49" s="14"/>
      <c r="QDQ49" s="19"/>
      <c r="QDR49" s="19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3"/>
      <c r="QEE49" s="14"/>
      <c r="QEF49" s="19"/>
      <c r="QEG49" s="19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3"/>
      <c r="QET49" s="14"/>
      <c r="QEU49" s="19"/>
      <c r="QEV49" s="19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3"/>
      <c r="QFI49" s="14"/>
      <c r="QFJ49" s="19"/>
      <c r="QFK49" s="19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3"/>
      <c r="QFX49" s="14"/>
      <c r="QFY49" s="19"/>
      <c r="QFZ49" s="19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3"/>
      <c r="QGM49" s="14"/>
      <c r="QGN49" s="19"/>
      <c r="QGO49" s="19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3"/>
      <c r="QHB49" s="14"/>
      <c r="QHC49" s="19"/>
      <c r="QHD49" s="19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3"/>
      <c r="QHQ49" s="14"/>
      <c r="QHR49" s="19"/>
      <c r="QHS49" s="19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3"/>
      <c r="QIF49" s="14"/>
      <c r="QIG49" s="19"/>
      <c r="QIH49" s="19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3"/>
      <c r="QIU49" s="14"/>
      <c r="QIV49" s="19"/>
      <c r="QIW49" s="19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3"/>
      <c r="QJJ49" s="14"/>
      <c r="QJK49" s="19"/>
      <c r="QJL49" s="19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3"/>
      <c r="QJY49" s="14"/>
      <c r="QJZ49" s="19"/>
      <c r="QKA49" s="19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3"/>
      <c r="QKN49" s="14"/>
      <c r="QKO49" s="19"/>
      <c r="QKP49" s="19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3"/>
      <c r="QLC49" s="14"/>
      <c r="QLD49" s="19"/>
      <c r="QLE49" s="19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3"/>
      <c r="QLR49" s="14"/>
      <c r="QLS49" s="19"/>
      <c r="QLT49" s="19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3"/>
      <c r="QMG49" s="14"/>
      <c r="QMH49" s="19"/>
      <c r="QMI49" s="19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3"/>
      <c r="QMV49" s="14"/>
      <c r="QMW49" s="19"/>
      <c r="QMX49" s="19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3"/>
      <c r="QNK49" s="14"/>
      <c r="QNL49" s="19"/>
      <c r="QNM49" s="19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3"/>
      <c r="QNZ49" s="14"/>
      <c r="QOA49" s="19"/>
      <c r="QOB49" s="19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3"/>
      <c r="QOO49" s="14"/>
      <c r="QOP49" s="19"/>
      <c r="QOQ49" s="19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3"/>
      <c r="QPD49" s="14"/>
      <c r="QPE49" s="19"/>
      <c r="QPF49" s="19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3"/>
      <c r="QPS49" s="14"/>
      <c r="QPT49" s="19"/>
      <c r="QPU49" s="19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3"/>
      <c r="QQH49" s="14"/>
      <c r="QQI49" s="19"/>
      <c r="QQJ49" s="19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3"/>
      <c r="QQW49" s="14"/>
      <c r="QQX49" s="19"/>
      <c r="QQY49" s="19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3"/>
      <c r="QRL49" s="14"/>
      <c r="QRM49" s="19"/>
      <c r="QRN49" s="19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3"/>
      <c r="QSA49" s="14"/>
      <c r="QSB49" s="19"/>
      <c r="QSC49" s="19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3"/>
      <c r="QSP49" s="14"/>
      <c r="QSQ49" s="19"/>
      <c r="QSR49" s="19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3"/>
      <c r="QTE49" s="14"/>
      <c r="QTF49" s="19"/>
      <c r="QTG49" s="19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3"/>
      <c r="QTT49" s="14"/>
      <c r="QTU49" s="19"/>
      <c r="QTV49" s="19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3"/>
      <c r="QUI49" s="14"/>
      <c r="QUJ49" s="19"/>
      <c r="QUK49" s="19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3"/>
      <c r="QUX49" s="14"/>
      <c r="QUY49" s="19"/>
      <c r="QUZ49" s="19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3"/>
      <c r="QVM49" s="14"/>
      <c r="QVN49" s="19"/>
      <c r="QVO49" s="19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3"/>
      <c r="QWB49" s="14"/>
      <c r="QWC49" s="19"/>
      <c r="QWD49" s="19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3"/>
      <c r="QWQ49" s="14"/>
      <c r="QWR49" s="19"/>
      <c r="QWS49" s="19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3"/>
      <c r="QXF49" s="14"/>
      <c r="QXG49" s="19"/>
      <c r="QXH49" s="19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3"/>
      <c r="QXU49" s="14"/>
      <c r="QXV49" s="19"/>
      <c r="QXW49" s="19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3"/>
      <c r="QYJ49" s="14"/>
      <c r="QYK49" s="19"/>
      <c r="QYL49" s="19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3"/>
      <c r="QYY49" s="14"/>
      <c r="QYZ49" s="19"/>
      <c r="QZA49" s="19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3"/>
      <c r="QZN49" s="14"/>
      <c r="QZO49" s="19"/>
      <c r="QZP49" s="19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3"/>
      <c r="RAC49" s="14"/>
      <c r="RAD49" s="19"/>
      <c r="RAE49" s="19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3"/>
      <c r="RAR49" s="14"/>
      <c r="RAS49" s="19"/>
      <c r="RAT49" s="19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3"/>
      <c r="RBG49" s="14"/>
      <c r="RBH49" s="19"/>
      <c r="RBI49" s="19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3"/>
      <c r="RBV49" s="14"/>
      <c r="RBW49" s="19"/>
      <c r="RBX49" s="19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3"/>
      <c r="RCK49" s="14"/>
      <c r="RCL49" s="19"/>
      <c r="RCM49" s="19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3"/>
      <c r="RCZ49" s="14"/>
      <c r="RDA49" s="19"/>
      <c r="RDB49" s="19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3"/>
      <c r="RDO49" s="14"/>
      <c r="RDP49" s="19"/>
      <c r="RDQ49" s="19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3"/>
      <c r="RED49" s="14"/>
      <c r="REE49" s="19"/>
      <c r="REF49" s="19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3"/>
      <c r="RES49" s="14"/>
      <c r="RET49" s="19"/>
      <c r="REU49" s="19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3"/>
      <c r="RFH49" s="14"/>
      <c r="RFI49" s="19"/>
      <c r="RFJ49" s="19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3"/>
      <c r="RFW49" s="14"/>
      <c r="RFX49" s="19"/>
      <c r="RFY49" s="19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3"/>
      <c r="RGL49" s="14"/>
      <c r="RGM49" s="19"/>
      <c r="RGN49" s="19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3"/>
      <c r="RHA49" s="14"/>
      <c r="RHB49" s="19"/>
      <c r="RHC49" s="19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3"/>
      <c r="RHP49" s="14"/>
      <c r="RHQ49" s="19"/>
      <c r="RHR49" s="19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3"/>
      <c r="RIE49" s="14"/>
      <c r="RIF49" s="19"/>
      <c r="RIG49" s="19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3"/>
      <c r="RIT49" s="14"/>
      <c r="RIU49" s="19"/>
      <c r="RIV49" s="19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3"/>
      <c r="RJI49" s="14"/>
      <c r="RJJ49" s="19"/>
      <c r="RJK49" s="19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3"/>
      <c r="RJX49" s="14"/>
      <c r="RJY49" s="19"/>
      <c r="RJZ49" s="19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3"/>
      <c r="RKM49" s="14"/>
      <c r="RKN49" s="19"/>
      <c r="RKO49" s="19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3"/>
      <c r="RLB49" s="14"/>
      <c r="RLC49" s="19"/>
      <c r="RLD49" s="19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3"/>
      <c r="RLQ49" s="14"/>
      <c r="RLR49" s="19"/>
      <c r="RLS49" s="19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3"/>
      <c r="RMF49" s="14"/>
      <c r="RMG49" s="19"/>
      <c r="RMH49" s="19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3"/>
      <c r="RMU49" s="14"/>
      <c r="RMV49" s="19"/>
      <c r="RMW49" s="19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3"/>
      <c r="RNJ49" s="14"/>
      <c r="RNK49" s="19"/>
      <c r="RNL49" s="19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3"/>
      <c r="RNY49" s="14"/>
      <c r="RNZ49" s="19"/>
      <c r="ROA49" s="19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3"/>
      <c r="RON49" s="14"/>
      <c r="ROO49" s="19"/>
      <c r="ROP49" s="19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3"/>
      <c r="RPC49" s="14"/>
      <c r="RPD49" s="19"/>
      <c r="RPE49" s="19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3"/>
      <c r="RPR49" s="14"/>
      <c r="RPS49" s="19"/>
      <c r="RPT49" s="19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3"/>
      <c r="RQG49" s="14"/>
      <c r="RQH49" s="19"/>
      <c r="RQI49" s="19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3"/>
      <c r="RQV49" s="14"/>
      <c r="RQW49" s="19"/>
      <c r="RQX49" s="19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3"/>
      <c r="RRK49" s="14"/>
      <c r="RRL49" s="19"/>
      <c r="RRM49" s="19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3"/>
      <c r="RRZ49" s="14"/>
      <c r="RSA49" s="19"/>
      <c r="RSB49" s="19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3"/>
      <c r="RSO49" s="14"/>
      <c r="RSP49" s="19"/>
      <c r="RSQ49" s="19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3"/>
      <c r="RTD49" s="14"/>
      <c r="RTE49" s="19"/>
      <c r="RTF49" s="19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3"/>
      <c r="RTS49" s="14"/>
      <c r="RTT49" s="19"/>
      <c r="RTU49" s="19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3"/>
      <c r="RUH49" s="14"/>
      <c r="RUI49" s="19"/>
      <c r="RUJ49" s="19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3"/>
      <c r="RUW49" s="14"/>
      <c r="RUX49" s="19"/>
      <c r="RUY49" s="19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3"/>
      <c r="RVL49" s="14"/>
      <c r="RVM49" s="19"/>
      <c r="RVN49" s="19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3"/>
      <c r="RWA49" s="14"/>
      <c r="RWB49" s="19"/>
      <c r="RWC49" s="19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3"/>
      <c r="RWP49" s="14"/>
      <c r="RWQ49" s="19"/>
      <c r="RWR49" s="19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3"/>
      <c r="RXE49" s="14"/>
      <c r="RXF49" s="19"/>
      <c r="RXG49" s="19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3"/>
      <c r="RXT49" s="14"/>
      <c r="RXU49" s="19"/>
      <c r="RXV49" s="19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3"/>
      <c r="RYI49" s="14"/>
      <c r="RYJ49" s="19"/>
      <c r="RYK49" s="19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3"/>
      <c r="RYX49" s="14"/>
      <c r="RYY49" s="19"/>
      <c r="RYZ49" s="19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3"/>
      <c r="RZM49" s="14"/>
      <c r="RZN49" s="19"/>
      <c r="RZO49" s="19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3"/>
      <c r="SAB49" s="14"/>
      <c r="SAC49" s="19"/>
      <c r="SAD49" s="19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3"/>
      <c r="SAQ49" s="14"/>
      <c r="SAR49" s="19"/>
      <c r="SAS49" s="19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3"/>
      <c r="SBF49" s="14"/>
      <c r="SBG49" s="19"/>
      <c r="SBH49" s="19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3"/>
      <c r="SBU49" s="14"/>
      <c r="SBV49" s="19"/>
      <c r="SBW49" s="19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3"/>
      <c r="SCJ49" s="14"/>
      <c r="SCK49" s="19"/>
      <c r="SCL49" s="19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3"/>
      <c r="SCY49" s="14"/>
      <c r="SCZ49" s="19"/>
      <c r="SDA49" s="19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3"/>
      <c r="SDN49" s="14"/>
      <c r="SDO49" s="19"/>
      <c r="SDP49" s="19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3"/>
      <c r="SEC49" s="14"/>
      <c r="SED49" s="19"/>
      <c r="SEE49" s="19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3"/>
      <c r="SER49" s="14"/>
      <c r="SES49" s="19"/>
      <c r="SET49" s="19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3"/>
      <c r="SFG49" s="14"/>
      <c r="SFH49" s="19"/>
      <c r="SFI49" s="19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3"/>
      <c r="SFV49" s="14"/>
      <c r="SFW49" s="19"/>
      <c r="SFX49" s="19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3"/>
      <c r="SGK49" s="14"/>
      <c r="SGL49" s="19"/>
      <c r="SGM49" s="19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3"/>
      <c r="SGZ49" s="14"/>
      <c r="SHA49" s="19"/>
      <c r="SHB49" s="19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3"/>
      <c r="SHO49" s="14"/>
      <c r="SHP49" s="19"/>
      <c r="SHQ49" s="19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3"/>
      <c r="SID49" s="14"/>
      <c r="SIE49" s="19"/>
      <c r="SIF49" s="19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3"/>
      <c r="SIS49" s="14"/>
      <c r="SIT49" s="19"/>
      <c r="SIU49" s="19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3"/>
      <c r="SJH49" s="14"/>
      <c r="SJI49" s="19"/>
      <c r="SJJ49" s="19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3"/>
      <c r="SJW49" s="14"/>
      <c r="SJX49" s="19"/>
      <c r="SJY49" s="19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3"/>
      <c r="SKL49" s="14"/>
      <c r="SKM49" s="19"/>
      <c r="SKN49" s="19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3"/>
      <c r="SLA49" s="14"/>
      <c r="SLB49" s="19"/>
      <c r="SLC49" s="19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3"/>
      <c r="SLP49" s="14"/>
      <c r="SLQ49" s="19"/>
      <c r="SLR49" s="19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3"/>
      <c r="SME49" s="14"/>
      <c r="SMF49" s="19"/>
      <c r="SMG49" s="19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3"/>
      <c r="SMT49" s="14"/>
      <c r="SMU49" s="19"/>
      <c r="SMV49" s="19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3"/>
      <c r="SNI49" s="14"/>
      <c r="SNJ49" s="19"/>
      <c r="SNK49" s="19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3"/>
      <c r="SNX49" s="14"/>
      <c r="SNY49" s="19"/>
      <c r="SNZ49" s="19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3"/>
      <c r="SOM49" s="14"/>
      <c r="SON49" s="19"/>
      <c r="SOO49" s="19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3"/>
      <c r="SPB49" s="14"/>
      <c r="SPC49" s="19"/>
      <c r="SPD49" s="19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3"/>
      <c r="SPQ49" s="14"/>
      <c r="SPR49" s="19"/>
      <c r="SPS49" s="19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3"/>
      <c r="SQF49" s="14"/>
      <c r="SQG49" s="19"/>
      <c r="SQH49" s="19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3"/>
      <c r="SQU49" s="14"/>
      <c r="SQV49" s="19"/>
      <c r="SQW49" s="19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3"/>
      <c r="SRJ49" s="14"/>
      <c r="SRK49" s="19"/>
      <c r="SRL49" s="19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3"/>
      <c r="SRY49" s="14"/>
      <c r="SRZ49" s="19"/>
      <c r="SSA49" s="19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3"/>
      <c r="SSN49" s="14"/>
      <c r="SSO49" s="19"/>
      <c r="SSP49" s="19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3"/>
      <c r="STC49" s="14"/>
      <c r="STD49" s="19"/>
      <c r="STE49" s="19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3"/>
      <c r="STR49" s="14"/>
      <c r="STS49" s="19"/>
      <c r="STT49" s="19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3"/>
      <c r="SUG49" s="14"/>
      <c r="SUH49" s="19"/>
      <c r="SUI49" s="19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3"/>
      <c r="SUV49" s="14"/>
      <c r="SUW49" s="19"/>
      <c r="SUX49" s="19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3"/>
      <c r="SVK49" s="14"/>
      <c r="SVL49" s="19"/>
      <c r="SVM49" s="19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3"/>
      <c r="SVZ49" s="14"/>
      <c r="SWA49" s="19"/>
      <c r="SWB49" s="19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3"/>
      <c r="SWO49" s="14"/>
      <c r="SWP49" s="19"/>
      <c r="SWQ49" s="19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3"/>
      <c r="SXD49" s="14"/>
      <c r="SXE49" s="19"/>
      <c r="SXF49" s="19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3"/>
      <c r="SXS49" s="14"/>
      <c r="SXT49" s="19"/>
      <c r="SXU49" s="19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3"/>
      <c r="SYH49" s="14"/>
      <c r="SYI49" s="19"/>
      <c r="SYJ49" s="19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3"/>
      <c r="SYW49" s="14"/>
      <c r="SYX49" s="19"/>
      <c r="SYY49" s="19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3"/>
      <c r="SZL49" s="14"/>
      <c r="SZM49" s="19"/>
      <c r="SZN49" s="19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3"/>
      <c r="TAA49" s="14"/>
      <c r="TAB49" s="19"/>
      <c r="TAC49" s="19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3"/>
      <c r="TAP49" s="14"/>
      <c r="TAQ49" s="19"/>
      <c r="TAR49" s="19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3"/>
      <c r="TBE49" s="14"/>
      <c r="TBF49" s="19"/>
      <c r="TBG49" s="19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3"/>
      <c r="TBT49" s="14"/>
      <c r="TBU49" s="19"/>
      <c r="TBV49" s="19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3"/>
      <c r="TCI49" s="14"/>
      <c r="TCJ49" s="19"/>
      <c r="TCK49" s="19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3"/>
      <c r="TCX49" s="14"/>
      <c r="TCY49" s="19"/>
      <c r="TCZ49" s="19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3"/>
      <c r="TDM49" s="14"/>
      <c r="TDN49" s="19"/>
      <c r="TDO49" s="19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3"/>
      <c r="TEB49" s="14"/>
      <c r="TEC49" s="19"/>
      <c r="TED49" s="19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3"/>
      <c r="TEQ49" s="14"/>
      <c r="TER49" s="19"/>
      <c r="TES49" s="19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3"/>
      <c r="TFF49" s="14"/>
      <c r="TFG49" s="19"/>
      <c r="TFH49" s="19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3"/>
      <c r="TFU49" s="14"/>
      <c r="TFV49" s="19"/>
      <c r="TFW49" s="19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3"/>
      <c r="TGJ49" s="14"/>
      <c r="TGK49" s="19"/>
      <c r="TGL49" s="19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3"/>
      <c r="TGY49" s="14"/>
      <c r="TGZ49" s="19"/>
      <c r="THA49" s="19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3"/>
      <c r="THN49" s="14"/>
      <c r="THO49" s="19"/>
      <c r="THP49" s="19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3"/>
      <c r="TIC49" s="14"/>
      <c r="TID49" s="19"/>
      <c r="TIE49" s="19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3"/>
      <c r="TIR49" s="14"/>
      <c r="TIS49" s="19"/>
      <c r="TIT49" s="19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3"/>
      <c r="TJG49" s="14"/>
      <c r="TJH49" s="19"/>
      <c r="TJI49" s="19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3"/>
      <c r="TJV49" s="14"/>
      <c r="TJW49" s="19"/>
      <c r="TJX49" s="19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3"/>
      <c r="TKK49" s="14"/>
      <c r="TKL49" s="19"/>
      <c r="TKM49" s="19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3"/>
      <c r="TKZ49" s="14"/>
      <c r="TLA49" s="19"/>
      <c r="TLB49" s="19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3"/>
      <c r="TLO49" s="14"/>
      <c r="TLP49" s="19"/>
      <c r="TLQ49" s="19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3"/>
      <c r="TMD49" s="14"/>
      <c r="TME49" s="19"/>
      <c r="TMF49" s="19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3"/>
      <c r="TMS49" s="14"/>
      <c r="TMT49" s="19"/>
      <c r="TMU49" s="19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3"/>
      <c r="TNH49" s="14"/>
      <c r="TNI49" s="19"/>
      <c r="TNJ49" s="19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3"/>
      <c r="TNW49" s="14"/>
      <c r="TNX49" s="19"/>
      <c r="TNY49" s="19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3"/>
      <c r="TOL49" s="14"/>
      <c r="TOM49" s="19"/>
      <c r="TON49" s="19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3"/>
      <c r="TPA49" s="14"/>
      <c r="TPB49" s="19"/>
      <c r="TPC49" s="19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3"/>
      <c r="TPP49" s="14"/>
      <c r="TPQ49" s="19"/>
      <c r="TPR49" s="19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3"/>
      <c r="TQE49" s="14"/>
      <c r="TQF49" s="19"/>
      <c r="TQG49" s="19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3"/>
      <c r="TQT49" s="14"/>
      <c r="TQU49" s="19"/>
      <c r="TQV49" s="19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3"/>
      <c r="TRI49" s="14"/>
      <c r="TRJ49" s="19"/>
      <c r="TRK49" s="19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3"/>
      <c r="TRX49" s="14"/>
      <c r="TRY49" s="19"/>
      <c r="TRZ49" s="19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3"/>
      <c r="TSM49" s="14"/>
      <c r="TSN49" s="19"/>
      <c r="TSO49" s="19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3"/>
      <c r="TTB49" s="14"/>
      <c r="TTC49" s="19"/>
      <c r="TTD49" s="19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3"/>
      <c r="TTQ49" s="14"/>
      <c r="TTR49" s="19"/>
      <c r="TTS49" s="19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3"/>
      <c r="TUF49" s="14"/>
      <c r="TUG49" s="19"/>
      <c r="TUH49" s="19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3"/>
      <c r="TUU49" s="14"/>
      <c r="TUV49" s="19"/>
      <c r="TUW49" s="19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3"/>
      <c r="TVJ49" s="14"/>
      <c r="TVK49" s="19"/>
      <c r="TVL49" s="19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3"/>
      <c r="TVY49" s="14"/>
      <c r="TVZ49" s="19"/>
      <c r="TWA49" s="19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3"/>
      <c r="TWN49" s="14"/>
      <c r="TWO49" s="19"/>
      <c r="TWP49" s="19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3"/>
      <c r="TXC49" s="14"/>
      <c r="TXD49" s="19"/>
      <c r="TXE49" s="19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3"/>
      <c r="TXR49" s="14"/>
      <c r="TXS49" s="19"/>
      <c r="TXT49" s="19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3"/>
      <c r="TYG49" s="14"/>
      <c r="TYH49" s="19"/>
      <c r="TYI49" s="19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3"/>
      <c r="TYV49" s="14"/>
      <c r="TYW49" s="19"/>
      <c r="TYX49" s="19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3"/>
      <c r="TZK49" s="14"/>
      <c r="TZL49" s="19"/>
      <c r="TZM49" s="19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3"/>
      <c r="TZZ49" s="14"/>
      <c r="UAA49" s="19"/>
      <c r="UAB49" s="19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3"/>
      <c r="UAO49" s="14"/>
      <c r="UAP49" s="19"/>
      <c r="UAQ49" s="19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3"/>
      <c r="UBD49" s="14"/>
      <c r="UBE49" s="19"/>
      <c r="UBF49" s="19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3"/>
      <c r="UBS49" s="14"/>
      <c r="UBT49" s="19"/>
      <c r="UBU49" s="19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3"/>
      <c r="UCH49" s="14"/>
      <c r="UCI49" s="19"/>
      <c r="UCJ49" s="19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3"/>
      <c r="UCW49" s="14"/>
      <c r="UCX49" s="19"/>
      <c r="UCY49" s="19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3"/>
      <c r="UDL49" s="14"/>
      <c r="UDM49" s="19"/>
      <c r="UDN49" s="19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3"/>
      <c r="UEA49" s="14"/>
      <c r="UEB49" s="19"/>
      <c r="UEC49" s="19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3"/>
      <c r="UEP49" s="14"/>
      <c r="UEQ49" s="19"/>
      <c r="UER49" s="19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3"/>
      <c r="UFE49" s="14"/>
      <c r="UFF49" s="19"/>
      <c r="UFG49" s="19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3"/>
      <c r="UFT49" s="14"/>
      <c r="UFU49" s="19"/>
      <c r="UFV49" s="19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3"/>
      <c r="UGI49" s="14"/>
      <c r="UGJ49" s="19"/>
      <c r="UGK49" s="19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3"/>
      <c r="UGX49" s="14"/>
      <c r="UGY49" s="19"/>
      <c r="UGZ49" s="19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3"/>
      <c r="UHM49" s="14"/>
      <c r="UHN49" s="19"/>
      <c r="UHO49" s="19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3"/>
      <c r="UIB49" s="14"/>
      <c r="UIC49" s="19"/>
      <c r="UID49" s="19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3"/>
      <c r="UIQ49" s="14"/>
      <c r="UIR49" s="19"/>
      <c r="UIS49" s="19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3"/>
      <c r="UJF49" s="14"/>
      <c r="UJG49" s="19"/>
      <c r="UJH49" s="19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3"/>
      <c r="UJU49" s="14"/>
      <c r="UJV49" s="19"/>
      <c r="UJW49" s="19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3"/>
      <c r="UKJ49" s="14"/>
      <c r="UKK49" s="19"/>
      <c r="UKL49" s="19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3"/>
      <c r="UKY49" s="14"/>
      <c r="UKZ49" s="19"/>
      <c r="ULA49" s="19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3"/>
      <c r="ULN49" s="14"/>
      <c r="ULO49" s="19"/>
      <c r="ULP49" s="19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3"/>
      <c r="UMC49" s="14"/>
      <c r="UMD49" s="19"/>
      <c r="UME49" s="19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3"/>
      <c r="UMR49" s="14"/>
      <c r="UMS49" s="19"/>
      <c r="UMT49" s="19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3"/>
      <c r="UNG49" s="14"/>
      <c r="UNH49" s="19"/>
      <c r="UNI49" s="19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3"/>
      <c r="UNV49" s="14"/>
      <c r="UNW49" s="19"/>
      <c r="UNX49" s="19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3"/>
      <c r="UOK49" s="14"/>
      <c r="UOL49" s="19"/>
      <c r="UOM49" s="19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3"/>
      <c r="UOZ49" s="14"/>
      <c r="UPA49" s="19"/>
      <c r="UPB49" s="19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3"/>
      <c r="UPO49" s="14"/>
      <c r="UPP49" s="19"/>
      <c r="UPQ49" s="19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3"/>
      <c r="UQD49" s="14"/>
      <c r="UQE49" s="19"/>
      <c r="UQF49" s="19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3"/>
      <c r="UQS49" s="14"/>
      <c r="UQT49" s="19"/>
      <c r="UQU49" s="19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3"/>
      <c r="URH49" s="14"/>
      <c r="URI49" s="19"/>
      <c r="URJ49" s="19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3"/>
      <c r="URW49" s="14"/>
      <c r="URX49" s="19"/>
      <c r="URY49" s="19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3"/>
      <c r="USL49" s="14"/>
      <c r="USM49" s="19"/>
      <c r="USN49" s="19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3"/>
      <c r="UTA49" s="14"/>
      <c r="UTB49" s="19"/>
      <c r="UTC49" s="19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3"/>
      <c r="UTP49" s="14"/>
      <c r="UTQ49" s="19"/>
      <c r="UTR49" s="19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3"/>
      <c r="UUE49" s="14"/>
      <c r="UUF49" s="19"/>
      <c r="UUG49" s="19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3"/>
      <c r="UUT49" s="14"/>
      <c r="UUU49" s="19"/>
      <c r="UUV49" s="19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3"/>
      <c r="UVI49" s="14"/>
      <c r="UVJ49" s="19"/>
      <c r="UVK49" s="19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3"/>
      <c r="UVX49" s="14"/>
      <c r="UVY49" s="19"/>
      <c r="UVZ49" s="19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3"/>
      <c r="UWM49" s="14"/>
      <c r="UWN49" s="19"/>
      <c r="UWO49" s="19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3"/>
      <c r="UXB49" s="14"/>
      <c r="UXC49" s="19"/>
      <c r="UXD49" s="19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3"/>
      <c r="UXQ49" s="14"/>
      <c r="UXR49" s="19"/>
      <c r="UXS49" s="19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3"/>
      <c r="UYF49" s="14"/>
      <c r="UYG49" s="19"/>
      <c r="UYH49" s="19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3"/>
      <c r="UYU49" s="14"/>
      <c r="UYV49" s="19"/>
      <c r="UYW49" s="19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3"/>
      <c r="UZJ49" s="14"/>
      <c r="UZK49" s="19"/>
      <c r="UZL49" s="19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3"/>
      <c r="UZY49" s="14"/>
      <c r="UZZ49" s="19"/>
      <c r="VAA49" s="19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3"/>
      <c r="VAN49" s="14"/>
      <c r="VAO49" s="19"/>
      <c r="VAP49" s="19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3"/>
      <c r="VBC49" s="14"/>
      <c r="VBD49" s="19"/>
      <c r="VBE49" s="19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3"/>
      <c r="VBR49" s="14"/>
      <c r="VBS49" s="19"/>
      <c r="VBT49" s="19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3"/>
      <c r="VCG49" s="14"/>
      <c r="VCH49" s="19"/>
      <c r="VCI49" s="19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3"/>
      <c r="VCV49" s="14"/>
      <c r="VCW49" s="19"/>
      <c r="VCX49" s="19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3"/>
      <c r="VDK49" s="14"/>
      <c r="VDL49" s="19"/>
      <c r="VDM49" s="19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3"/>
      <c r="VDZ49" s="14"/>
      <c r="VEA49" s="19"/>
      <c r="VEB49" s="19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3"/>
      <c r="VEO49" s="14"/>
      <c r="VEP49" s="19"/>
      <c r="VEQ49" s="19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3"/>
      <c r="VFD49" s="14"/>
      <c r="VFE49" s="19"/>
      <c r="VFF49" s="19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3"/>
      <c r="VFS49" s="14"/>
      <c r="VFT49" s="19"/>
      <c r="VFU49" s="19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3"/>
      <c r="VGH49" s="14"/>
      <c r="VGI49" s="19"/>
      <c r="VGJ49" s="19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3"/>
      <c r="VGW49" s="14"/>
      <c r="VGX49" s="19"/>
      <c r="VGY49" s="19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3"/>
      <c r="VHL49" s="14"/>
      <c r="VHM49" s="19"/>
      <c r="VHN49" s="19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3"/>
      <c r="VIA49" s="14"/>
      <c r="VIB49" s="19"/>
      <c r="VIC49" s="19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3"/>
      <c r="VIP49" s="14"/>
      <c r="VIQ49" s="19"/>
      <c r="VIR49" s="19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3"/>
      <c r="VJE49" s="14"/>
      <c r="VJF49" s="19"/>
      <c r="VJG49" s="19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3"/>
      <c r="VJT49" s="14"/>
      <c r="VJU49" s="19"/>
      <c r="VJV49" s="19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3"/>
      <c r="VKI49" s="14"/>
      <c r="VKJ49" s="19"/>
      <c r="VKK49" s="19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3"/>
      <c r="VKX49" s="14"/>
      <c r="VKY49" s="19"/>
      <c r="VKZ49" s="19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3"/>
      <c r="VLM49" s="14"/>
      <c r="VLN49" s="19"/>
      <c r="VLO49" s="19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3"/>
      <c r="VMB49" s="14"/>
      <c r="VMC49" s="19"/>
      <c r="VMD49" s="19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3"/>
      <c r="VMQ49" s="14"/>
      <c r="VMR49" s="19"/>
      <c r="VMS49" s="19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3"/>
      <c r="VNF49" s="14"/>
      <c r="VNG49" s="19"/>
      <c r="VNH49" s="19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3"/>
      <c r="VNU49" s="14"/>
      <c r="VNV49" s="19"/>
      <c r="VNW49" s="19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3"/>
      <c r="VOJ49" s="14"/>
      <c r="VOK49" s="19"/>
      <c r="VOL49" s="19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3"/>
      <c r="VOY49" s="14"/>
      <c r="VOZ49" s="19"/>
      <c r="VPA49" s="19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3"/>
      <c r="VPN49" s="14"/>
      <c r="VPO49" s="19"/>
      <c r="VPP49" s="19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3"/>
      <c r="VQC49" s="14"/>
      <c r="VQD49" s="19"/>
      <c r="VQE49" s="19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3"/>
      <c r="VQR49" s="14"/>
      <c r="VQS49" s="19"/>
      <c r="VQT49" s="19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3"/>
      <c r="VRG49" s="14"/>
      <c r="VRH49" s="19"/>
      <c r="VRI49" s="19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3"/>
      <c r="VRV49" s="14"/>
      <c r="VRW49" s="19"/>
      <c r="VRX49" s="19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3"/>
      <c r="VSK49" s="14"/>
      <c r="VSL49" s="19"/>
      <c r="VSM49" s="19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3"/>
      <c r="VSZ49" s="14"/>
      <c r="VTA49" s="19"/>
      <c r="VTB49" s="19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3"/>
      <c r="VTO49" s="14"/>
      <c r="VTP49" s="19"/>
      <c r="VTQ49" s="19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3"/>
      <c r="VUD49" s="14"/>
      <c r="VUE49" s="19"/>
      <c r="VUF49" s="19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3"/>
      <c r="VUS49" s="14"/>
      <c r="VUT49" s="19"/>
      <c r="VUU49" s="19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3"/>
      <c r="VVH49" s="14"/>
      <c r="VVI49" s="19"/>
      <c r="VVJ49" s="19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3"/>
      <c r="VVW49" s="14"/>
      <c r="VVX49" s="19"/>
      <c r="VVY49" s="19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3"/>
      <c r="VWL49" s="14"/>
      <c r="VWM49" s="19"/>
      <c r="VWN49" s="19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3"/>
      <c r="VXA49" s="14"/>
      <c r="VXB49" s="19"/>
      <c r="VXC49" s="19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3"/>
      <c r="VXP49" s="14"/>
      <c r="VXQ49" s="19"/>
      <c r="VXR49" s="19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3"/>
      <c r="VYE49" s="14"/>
      <c r="VYF49" s="19"/>
      <c r="VYG49" s="19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3"/>
      <c r="VYT49" s="14"/>
      <c r="VYU49" s="19"/>
      <c r="VYV49" s="19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3"/>
      <c r="VZI49" s="14"/>
      <c r="VZJ49" s="19"/>
      <c r="VZK49" s="19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3"/>
      <c r="VZX49" s="14"/>
      <c r="VZY49" s="19"/>
      <c r="VZZ49" s="19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3"/>
      <c r="WAM49" s="14"/>
      <c r="WAN49" s="19"/>
      <c r="WAO49" s="19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3"/>
      <c r="WBB49" s="14"/>
      <c r="WBC49" s="19"/>
      <c r="WBD49" s="19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3"/>
      <c r="WBQ49" s="14"/>
      <c r="WBR49" s="19"/>
      <c r="WBS49" s="19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3"/>
      <c r="WCF49" s="14"/>
      <c r="WCG49" s="19"/>
      <c r="WCH49" s="19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3"/>
      <c r="WCU49" s="14"/>
      <c r="WCV49" s="19"/>
      <c r="WCW49" s="19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3"/>
      <c r="WDJ49" s="14"/>
      <c r="WDK49" s="19"/>
      <c r="WDL49" s="19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3"/>
      <c r="WDY49" s="14"/>
      <c r="WDZ49" s="19"/>
      <c r="WEA49" s="19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3"/>
      <c r="WEN49" s="14"/>
      <c r="WEO49" s="19"/>
      <c r="WEP49" s="19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3"/>
      <c r="WFC49" s="14"/>
      <c r="WFD49" s="19"/>
      <c r="WFE49" s="19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3"/>
      <c r="WFR49" s="14"/>
      <c r="WFS49" s="19"/>
      <c r="WFT49" s="19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3"/>
      <c r="WGG49" s="14"/>
      <c r="WGH49" s="19"/>
      <c r="WGI49" s="19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3"/>
      <c r="WGV49" s="14"/>
      <c r="WGW49" s="19"/>
      <c r="WGX49" s="19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3"/>
      <c r="WHK49" s="14"/>
      <c r="WHL49" s="19"/>
      <c r="WHM49" s="19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3"/>
      <c r="WHZ49" s="14"/>
      <c r="WIA49" s="19"/>
      <c r="WIB49" s="19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3"/>
      <c r="WIO49" s="14"/>
      <c r="WIP49" s="19"/>
      <c r="WIQ49" s="19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3"/>
      <c r="WJD49" s="14"/>
      <c r="WJE49" s="19"/>
      <c r="WJF49" s="19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3"/>
      <c r="WJS49" s="14"/>
      <c r="WJT49" s="19"/>
      <c r="WJU49" s="19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3"/>
      <c r="WKH49" s="14"/>
      <c r="WKI49" s="19"/>
      <c r="WKJ49" s="19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3"/>
      <c r="WKW49" s="14"/>
      <c r="WKX49" s="19"/>
      <c r="WKY49" s="19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3"/>
      <c r="WLL49" s="14"/>
      <c r="WLM49" s="19"/>
      <c r="WLN49" s="19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3"/>
      <c r="WMA49" s="14"/>
      <c r="WMB49" s="19"/>
      <c r="WMC49" s="19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3"/>
      <c r="WMP49" s="14"/>
      <c r="WMQ49" s="19"/>
      <c r="WMR49" s="19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3"/>
      <c r="WNE49" s="14"/>
      <c r="WNF49" s="19"/>
      <c r="WNG49" s="19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3"/>
      <c r="WNT49" s="14"/>
      <c r="WNU49" s="19"/>
      <c r="WNV49" s="19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3"/>
      <c r="WOI49" s="14"/>
      <c r="WOJ49" s="19"/>
      <c r="WOK49" s="19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3"/>
      <c r="WOX49" s="14"/>
      <c r="WOY49" s="19"/>
      <c r="WOZ49" s="19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3"/>
      <c r="WPM49" s="14"/>
      <c r="WPN49" s="19"/>
      <c r="WPO49" s="19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3"/>
      <c r="WQB49" s="14"/>
      <c r="WQC49" s="19"/>
      <c r="WQD49" s="19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3"/>
      <c r="WQQ49" s="14"/>
      <c r="WQR49" s="19"/>
      <c r="WQS49" s="19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3"/>
      <c r="WRF49" s="14"/>
      <c r="WRG49" s="19"/>
      <c r="WRH49" s="19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3"/>
      <c r="WRU49" s="14"/>
      <c r="WRV49" s="19"/>
      <c r="WRW49" s="19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3"/>
      <c r="WSJ49" s="14"/>
      <c r="WSK49" s="19"/>
      <c r="WSL49" s="19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3"/>
      <c r="WSY49" s="14"/>
      <c r="WSZ49" s="19"/>
      <c r="WTA49" s="19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3"/>
      <c r="WTN49" s="14"/>
      <c r="WTO49" s="19"/>
      <c r="WTP49" s="19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3"/>
      <c r="WUC49" s="14"/>
      <c r="WUD49" s="19"/>
      <c r="WUE49" s="19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3"/>
      <c r="WUR49" s="14"/>
      <c r="WUS49" s="19"/>
      <c r="WUT49" s="19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3"/>
      <c r="WVG49" s="14"/>
      <c r="WVH49" s="19"/>
      <c r="WVI49" s="19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3"/>
      <c r="WVV49" s="14"/>
      <c r="WVW49" s="19"/>
      <c r="WVX49" s="19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3"/>
      <c r="WWK49" s="14"/>
      <c r="WWL49" s="19"/>
      <c r="WWM49" s="19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3"/>
      <c r="WWZ49" s="14"/>
      <c r="WXA49" s="19"/>
      <c r="WXB49" s="19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3"/>
      <c r="WXO49" s="14"/>
      <c r="WXP49" s="19"/>
      <c r="WXQ49" s="19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3"/>
      <c r="WYD49" s="14"/>
      <c r="WYE49" s="19"/>
      <c r="WYF49" s="19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3"/>
      <c r="WYS49" s="14"/>
      <c r="WYT49" s="19"/>
      <c r="WYU49" s="19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3"/>
      <c r="WZH49" s="14"/>
      <c r="WZI49" s="19"/>
      <c r="WZJ49" s="19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3"/>
      <c r="WZW49" s="14"/>
      <c r="WZX49" s="19"/>
      <c r="WZY49" s="19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3"/>
      <c r="XAL49" s="14"/>
      <c r="XAM49" s="19"/>
      <c r="XAN49" s="19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3"/>
      <c r="XBA49" s="14"/>
      <c r="XBB49" s="19"/>
      <c r="XBC49" s="19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3"/>
      <c r="XBP49" s="14"/>
      <c r="XBQ49" s="19"/>
      <c r="XBR49" s="19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3"/>
      <c r="XCE49" s="14"/>
      <c r="XCF49" s="19"/>
      <c r="XCG49" s="19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3"/>
      <c r="XCT49" s="14"/>
      <c r="XCU49" s="19"/>
      <c r="XCV49" s="19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3"/>
      <c r="XDI49" s="14"/>
      <c r="XDJ49" s="19"/>
      <c r="XDK49" s="19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3"/>
      <c r="XDX49" s="14"/>
      <c r="XDY49" s="19"/>
      <c r="XDZ49" s="19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3"/>
      <c r="XEM49" s="14"/>
      <c r="XEN49" s="19"/>
      <c r="XEO49" s="19"/>
      <c r="XEP49" s="15"/>
      <c r="XEQ49" s="15"/>
      <c r="XER49" s="15"/>
      <c r="XES49" s="15"/>
      <c r="XET49" s="15"/>
      <c r="XEU49" s="15"/>
      <c r="XEV49" s="15"/>
      <c r="XEW49" s="15"/>
      <c r="XEX49" s="15"/>
      <c r="XEY49" s="15"/>
      <c r="XEZ49" s="15"/>
      <c r="XFA49" s="13"/>
      <c r="XFB49" s="14"/>
      <c r="XFC49" s="19"/>
      <c r="XFD49" s="19"/>
    </row>
    <row r="50" spans="1:16384" s="10" customFormat="1" x14ac:dyDescent="0.2">
      <c r="A50" s="11">
        <v>2400</v>
      </c>
      <c r="B50" s="12" t="s">
        <v>56</v>
      </c>
      <c r="C50" s="17">
        <f t="shared" ref="C50:N50" si="23">SUM(C51:C59)</f>
        <v>313023.7</v>
      </c>
      <c r="D50" s="17">
        <f t="shared" si="23"/>
        <v>863451.49</v>
      </c>
      <c r="E50" s="17">
        <f t="shared" si="23"/>
        <v>1961004.25</v>
      </c>
      <c r="F50" s="17">
        <f t="shared" si="23"/>
        <v>1124579.54</v>
      </c>
      <c r="G50" s="17">
        <f t="shared" si="23"/>
        <v>1605749.39</v>
      </c>
      <c r="H50" s="17">
        <f t="shared" si="23"/>
        <v>1529993.5</v>
      </c>
      <c r="I50" s="17">
        <f t="shared" si="23"/>
        <v>1555302.73</v>
      </c>
      <c r="J50" s="17">
        <f t="shared" si="23"/>
        <v>1321636.74</v>
      </c>
      <c r="K50" s="17">
        <f t="shared" si="23"/>
        <v>1451943.06</v>
      </c>
      <c r="L50" s="17">
        <f t="shared" si="23"/>
        <v>0</v>
      </c>
      <c r="M50" s="17">
        <f t="shared" si="23"/>
        <v>0</v>
      </c>
      <c r="N50" s="17">
        <f t="shared" si="23"/>
        <v>0</v>
      </c>
      <c r="O50" s="17">
        <f t="shared" ref="O50" si="24">SUM(O51:O59)</f>
        <v>11726684.4</v>
      </c>
    </row>
    <row r="51" spans="1:16384" s="10" customFormat="1" x14ac:dyDescent="0.2">
      <c r="A51" s="13">
        <v>241</v>
      </c>
      <c r="B51" s="14" t="s">
        <v>57</v>
      </c>
      <c r="C51" s="19">
        <v>41603.4</v>
      </c>
      <c r="D51" s="19">
        <v>8621.7000000000007</v>
      </c>
      <c r="E51" s="19">
        <v>73901.279999999999</v>
      </c>
      <c r="F51" s="19">
        <v>0</v>
      </c>
      <c r="G51" s="19">
        <v>150344.70000000001</v>
      </c>
      <c r="H51" s="19">
        <v>102008.89</v>
      </c>
      <c r="I51" s="19">
        <v>255240.6</v>
      </c>
      <c r="J51" s="19">
        <v>164000.74</v>
      </c>
      <c r="K51" s="19">
        <v>51730.2</v>
      </c>
      <c r="L51" s="19"/>
      <c r="M51" s="19"/>
      <c r="N51" s="19"/>
      <c r="O51" s="19">
        <f t="shared" si="22"/>
        <v>847451.51</v>
      </c>
    </row>
    <row r="52" spans="1:16384" s="10" customFormat="1" x14ac:dyDescent="0.2">
      <c r="A52" s="13">
        <v>242</v>
      </c>
      <c r="B52" s="14" t="s">
        <v>58</v>
      </c>
      <c r="C52" s="19">
        <v>50527</v>
      </c>
      <c r="D52" s="19">
        <v>34991.17</v>
      </c>
      <c r="E52" s="19">
        <v>284152.88</v>
      </c>
      <c r="F52" s="19">
        <v>450901.09</v>
      </c>
      <c r="G52" s="19">
        <v>79001.070000000007</v>
      </c>
      <c r="H52" s="19">
        <v>144006.59</v>
      </c>
      <c r="I52" s="19">
        <v>52162.42</v>
      </c>
      <c r="J52" s="19">
        <v>49711.46</v>
      </c>
      <c r="K52" s="19">
        <v>77422.55</v>
      </c>
      <c r="L52" s="19"/>
      <c r="M52" s="19"/>
      <c r="N52" s="19"/>
      <c r="O52" s="19">
        <f t="shared" si="22"/>
        <v>1222876.23</v>
      </c>
    </row>
    <row r="53" spans="1:16384" s="10" customFormat="1" x14ac:dyDescent="0.2">
      <c r="A53" s="13">
        <v>243</v>
      </c>
      <c r="B53" s="14" t="s">
        <v>59</v>
      </c>
      <c r="C53" s="19">
        <v>4640</v>
      </c>
      <c r="D53" s="19">
        <v>197</v>
      </c>
      <c r="E53" s="19">
        <v>10627.64</v>
      </c>
      <c r="F53" s="19">
        <v>0</v>
      </c>
      <c r="G53" s="19">
        <v>28489.599999999999</v>
      </c>
      <c r="H53" s="19">
        <v>21503.62</v>
      </c>
      <c r="I53" s="19">
        <v>35417.120000000003</v>
      </c>
      <c r="J53" s="19">
        <v>21451.42</v>
      </c>
      <c r="K53" s="19">
        <v>348</v>
      </c>
      <c r="L53" s="19"/>
      <c r="M53" s="19"/>
      <c r="N53" s="19"/>
      <c r="O53" s="19">
        <f t="shared" si="22"/>
        <v>122674.40000000001</v>
      </c>
    </row>
    <row r="54" spans="1:16384" s="10" customFormat="1" x14ac:dyDescent="0.2">
      <c r="A54" s="13">
        <v>244</v>
      </c>
      <c r="B54" s="14" t="s">
        <v>60</v>
      </c>
      <c r="C54" s="19">
        <v>0</v>
      </c>
      <c r="D54" s="19">
        <v>0</v>
      </c>
      <c r="E54" s="19">
        <v>1356.92</v>
      </c>
      <c r="F54" s="19">
        <v>0</v>
      </c>
      <c r="G54" s="19">
        <v>0</v>
      </c>
      <c r="H54" s="19">
        <v>0</v>
      </c>
      <c r="I54" s="19">
        <v>0</v>
      </c>
      <c r="J54" s="19">
        <v>20173.099999999999</v>
      </c>
      <c r="K54" s="19">
        <v>0</v>
      </c>
      <c r="L54" s="19"/>
      <c r="M54" s="19"/>
      <c r="N54" s="19"/>
      <c r="O54" s="19">
        <f t="shared" si="22"/>
        <v>21530.019999999997</v>
      </c>
    </row>
    <row r="55" spans="1:16384" s="10" customFormat="1" x14ac:dyDescent="0.2">
      <c r="A55" s="13">
        <v>245</v>
      </c>
      <c r="B55" s="14" t="s">
        <v>61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/>
      <c r="M55" s="19"/>
      <c r="N55" s="19"/>
      <c r="O55" s="19">
        <f t="shared" si="22"/>
        <v>0</v>
      </c>
    </row>
    <row r="56" spans="1:16384" s="10" customFormat="1" x14ac:dyDescent="0.2">
      <c r="A56" s="13">
        <v>246</v>
      </c>
      <c r="B56" s="14" t="s">
        <v>62</v>
      </c>
      <c r="C56" s="19">
        <v>3427</v>
      </c>
      <c r="D56" s="19">
        <v>23209.599999999999</v>
      </c>
      <c r="E56" s="19">
        <v>46007.54</v>
      </c>
      <c r="F56" s="19">
        <v>15573.49</v>
      </c>
      <c r="G56" s="19">
        <v>12179.83</v>
      </c>
      <c r="H56" s="19">
        <v>171052.19</v>
      </c>
      <c r="I56" s="19">
        <v>248233.49</v>
      </c>
      <c r="J56" s="19">
        <v>80017.86</v>
      </c>
      <c r="K56" s="19">
        <v>41569.360000000001</v>
      </c>
      <c r="L56" s="19"/>
      <c r="M56" s="19"/>
      <c r="N56" s="19"/>
      <c r="O56" s="19">
        <f t="shared" si="22"/>
        <v>641270.36</v>
      </c>
    </row>
    <row r="57" spans="1:16384" s="10" customFormat="1" x14ac:dyDescent="0.2">
      <c r="A57" s="13">
        <v>247</v>
      </c>
      <c r="B57" s="14" t="s">
        <v>63</v>
      </c>
      <c r="C57" s="19">
        <v>4053.51</v>
      </c>
      <c r="D57" s="19">
        <v>162008.82999999999</v>
      </c>
      <c r="E57" s="19">
        <v>280365</v>
      </c>
      <c r="F57" s="19">
        <v>75113.929999999993</v>
      </c>
      <c r="G57" s="19">
        <v>114911.48</v>
      </c>
      <c r="H57" s="19">
        <v>276097.34000000003</v>
      </c>
      <c r="I57" s="19">
        <v>558878.16</v>
      </c>
      <c r="J57" s="19">
        <v>217220.36</v>
      </c>
      <c r="K57" s="19">
        <v>342124.54</v>
      </c>
      <c r="L57" s="19"/>
      <c r="M57" s="19"/>
      <c r="N57" s="19"/>
      <c r="O57" s="19">
        <f t="shared" si="22"/>
        <v>2030773.15</v>
      </c>
    </row>
    <row r="58" spans="1:16384" s="10" customFormat="1" x14ac:dyDescent="0.2">
      <c r="A58" s="13">
        <v>248</v>
      </c>
      <c r="B58" s="14" t="s">
        <v>64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/>
      <c r="M58" s="19"/>
      <c r="N58" s="19"/>
      <c r="O58" s="19">
        <f t="shared" si="22"/>
        <v>0</v>
      </c>
    </row>
    <row r="59" spans="1:16384" s="10" customFormat="1" x14ac:dyDescent="0.2">
      <c r="A59" s="13">
        <v>249</v>
      </c>
      <c r="B59" s="14" t="s">
        <v>65</v>
      </c>
      <c r="C59" s="19">
        <v>208772.79</v>
      </c>
      <c r="D59" s="19">
        <v>634423.18999999994</v>
      </c>
      <c r="E59" s="19">
        <v>1264592.99</v>
      </c>
      <c r="F59" s="19">
        <v>582991.03</v>
      </c>
      <c r="G59" s="19">
        <v>1220822.71</v>
      </c>
      <c r="H59" s="19">
        <v>815324.87</v>
      </c>
      <c r="I59" s="19">
        <v>405370.94</v>
      </c>
      <c r="J59" s="19">
        <v>769061.8</v>
      </c>
      <c r="K59" s="19">
        <v>938748.41</v>
      </c>
      <c r="L59" s="19"/>
      <c r="M59" s="19"/>
      <c r="N59" s="19"/>
      <c r="O59" s="19">
        <f t="shared" si="22"/>
        <v>6840108.7300000004</v>
      </c>
    </row>
    <row r="60" spans="1:16384" s="10" customFormat="1" x14ac:dyDescent="0.2">
      <c r="A60" s="11">
        <v>2500</v>
      </c>
      <c r="B60" s="12" t="s">
        <v>66</v>
      </c>
      <c r="C60" s="17">
        <f t="shared" ref="C60:N60" si="25">SUM(C61:C67)</f>
        <v>0</v>
      </c>
      <c r="D60" s="17">
        <f t="shared" si="25"/>
        <v>1612187.71</v>
      </c>
      <c r="E60" s="17">
        <f t="shared" si="25"/>
        <v>1711854.6700000002</v>
      </c>
      <c r="F60" s="17">
        <f t="shared" si="25"/>
        <v>2596898.9</v>
      </c>
      <c r="G60" s="17">
        <f t="shared" si="25"/>
        <v>1304189.74</v>
      </c>
      <c r="H60" s="17">
        <f t="shared" si="25"/>
        <v>2139105.58</v>
      </c>
      <c r="I60" s="17">
        <f t="shared" si="25"/>
        <v>860120.7</v>
      </c>
      <c r="J60" s="17">
        <f t="shared" si="25"/>
        <v>2057157.3699999999</v>
      </c>
      <c r="K60" s="17">
        <f t="shared" si="25"/>
        <v>2018960.1500000001</v>
      </c>
      <c r="L60" s="17">
        <f t="shared" si="25"/>
        <v>0</v>
      </c>
      <c r="M60" s="17">
        <f t="shared" si="25"/>
        <v>0</v>
      </c>
      <c r="N60" s="17">
        <f t="shared" si="25"/>
        <v>0</v>
      </c>
      <c r="O60" s="17">
        <f t="shared" ref="O60" si="26">SUM(O61:O67)</f>
        <v>14300474.82</v>
      </c>
    </row>
    <row r="61" spans="1:16384" s="10" customFormat="1" x14ac:dyDescent="0.2">
      <c r="A61" s="13">
        <v>251</v>
      </c>
      <c r="B61" s="14" t="s">
        <v>67</v>
      </c>
      <c r="C61" s="19">
        <v>0</v>
      </c>
      <c r="D61" s="19">
        <v>73882.48</v>
      </c>
      <c r="E61" s="19">
        <v>718.5</v>
      </c>
      <c r="F61" s="19">
        <v>19761.3</v>
      </c>
      <c r="G61" s="19">
        <v>0</v>
      </c>
      <c r="H61" s="19">
        <v>39214.080000000002</v>
      </c>
      <c r="I61" s="19">
        <v>359.25</v>
      </c>
      <c r="J61" s="19">
        <v>1045.3900000000001</v>
      </c>
      <c r="K61" s="19">
        <v>1072102.8700000001</v>
      </c>
      <c r="L61" s="19"/>
      <c r="M61" s="19"/>
      <c r="N61" s="19"/>
      <c r="O61" s="19">
        <f t="shared" ref="O61:O67" si="27">SUM(C61:N61)</f>
        <v>1207083.8700000001</v>
      </c>
    </row>
    <row r="62" spans="1:16384" s="10" customFormat="1" x14ac:dyDescent="0.2">
      <c r="A62" s="13">
        <v>252</v>
      </c>
      <c r="B62" s="14" t="s">
        <v>68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812</v>
      </c>
      <c r="J62" s="19">
        <v>0</v>
      </c>
      <c r="K62" s="19">
        <v>60</v>
      </c>
      <c r="L62" s="19"/>
      <c r="M62" s="19"/>
      <c r="N62" s="19"/>
      <c r="O62" s="19">
        <f t="shared" si="27"/>
        <v>872</v>
      </c>
    </row>
    <row r="63" spans="1:16384" s="10" customFormat="1" x14ac:dyDescent="0.2">
      <c r="A63" s="13">
        <v>253</v>
      </c>
      <c r="B63" s="14" t="s">
        <v>69</v>
      </c>
      <c r="C63" s="19">
        <v>0</v>
      </c>
      <c r="D63" s="19">
        <v>0</v>
      </c>
      <c r="E63" s="19">
        <v>1677.36</v>
      </c>
      <c r="F63" s="19">
        <v>363.7</v>
      </c>
      <c r="G63" s="19">
        <v>174</v>
      </c>
      <c r="H63" s="19">
        <v>11501.4</v>
      </c>
      <c r="I63" s="19">
        <v>852.6</v>
      </c>
      <c r="J63" s="19">
        <v>0</v>
      </c>
      <c r="K63" s="19">
        <v>0</v>
      </c>
      <c r="L63" s="19"/>
      <c r="M63" s="19"/>
      <c r="N63" s="19"/>
      <c r="O63" s="19">
        <f t="shared" si="27"/>
        <v>14569.06</v>
      </c>
    </row>
    <row r="64" spans="1:16384" s="10" customFormat="1" x14ac:dyDescent="0.2">
      <c r="A64" s="13">
        <v>254</v>
      </c>
      <c r="B64" s="14" t="s">
        <v>70</v>
      </c>
      <c r="C64" s="19">
        <v>0</v>
      </c>
      <c r="D64" s="19">
        <v>0</v>
      </c>
      <c r="E64" s="19">
        <v>2471.96</v>
      </c>
      <c r="F64" s="19">
        <v>230.84</v>
      </c>
      <c r="G64" s="19">
        <v>0</v>
      </c>
      <c r="H64" s="19">
        <v>0</v>
      </c>
      <c r="I64" s="19">
        <v>0</v>
      </c>
      <c r="J64" s="19">
        <v>18879</v>
      </c>
      <c r="K64" s="19">
        <v>801.04</v>
      </c>
      <c r="L64" s="19"/>
      <c r="M64" s="19"/>
      <c r="N64" s="19"/>
      <c r="O64" s="19">
        <f t="shared" si="27"/>
        <v>22382.84</v>
      </c>
    </row>
    <row r="65" spans="1:15" s="10" customFormat="1" x14ac:dyDescent="0.2">
      <c r="A65" s="13">
        <v>255</v>
      </c>
      <c r="B65" s="14" t="s">
        <v>71</v>
      </c>
      <c r="C65" s="19">
        <v>0</v>
      </c>
      <c r="D65" s="19">
        <v>0</v>
      </c>
      <c r="E65" s="19">
        <v>2867.52</v>
      </c>
      <c r="F65" s="19">
        <v>10491.04</v>
      </c>
      <c r="G65" s="19">
        <v>598.55999999999995</v>
      </c>
      <c r="H65" s="19">
        <v>0</v>
      </c>
      <c r="I65" s="19">
        <v>0</v>
      </c>
      <c r="J65" s="19">
        <v>0</v>
      </c>
      <c r="K65" s="19">
        <v>2894.2</v>
      </c>
      <c r="L65" s="19"/>
      <c r="M65" s="19"/>
      <c r="N65" s="19"/>
      <c r="O65" s="19">
        <f t="shared" si="27"/>
        <v>16851.32</v>
      </c>
    </row>
    <row r="66" spans="1:15" s="10" customFormat="1" x14ac:dyDescent="0.2">
      <c r="A66" s="13">
        <v>256</v>
      </c>
      <c r="B66" s="14" t="s">
        <v>72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/>
      <c r="M66" s="19"/>
      <c r="N66" s="19"/>
      <c r="O66" s="19">
        <f t="shared" si="27"/>
        <v>0</v>
      </c>
    </row>
    <row r="67" spans="1:15" s="10" customFormat="1" x14ac:dyDescent="0.2">
      <c r="A67" s="13">
        <v>259</v>
      </c>
      <c r="B67" s="14" t="s">
        <v>73</v>
      </c>
      <c r="C67" s="19">
        <v>0</v>
      </c>
      <c r="D67" s="19">
        <v>1538305.23</v>
      </c>
      <c r="E67" s="19">
        <v>1704119.33</v>
      </c>
      <c r="F67" s="19">
        <v>2566052.02</v>
      </c>
      <c r="G67" s="19">
        <v>1303417.18</v>
      </c>
      <c r="H67" s="19">
        <v>2088390.1</v>
      </c>
      <c r="I67" s="19">
        <v>858096.85</v>
      </c>
      <c r="J67" s="19">
        <v>2037232.98</v>
      </c>
      <c r="K67" s="19">
        <v>943102.04</v>
      </c>
      <c r="L67" s="19"/>
      <c r="M67" s="19"/>
      <c r="N67" s="19"/>
      <c r="O67" s="19">
        <f t="shared" si="27"/>
        <v>13038715.73</v>
      </c>
    </row>
    <row r="68" spans="1:15" s="10" customFormat="1" x14ac:dyDescent="0.2">
      <c r="A68" s="11">
        <v>2600</v>
      </c>
      <c r="B68" s="12" t="s">
        <v>74</v>
      </c>
      <c r="C68" s="17">
        <f t="shared" ref="C68:N68" si="28">SUM(C69)</f>
        <v>258715.95</v>
      </c>
      <c r="D68" s="17">
        <f t="shared" si="28"/>
        <v>1590883.14</v>
      </c>
      <c r="E68" s="17">
        <f t="shared" si="28"/>
        <v>1847478.5300000003</v>
      </c>
      <c r="F68" s="17">
        <f t="shared" si="28"/>
        <v>1445892.22</v>
      </c>
      <c r="G68" s="17">
        <f t="shared" si="28"/>
        <v>1721536.23</v>
      </c>
      <c r="H68" s="17">
        <f t="shared" si="28"/>
        <v>1601240.03</v>
      </c>
      <c r="I68" s="17">
        <f t="shared" si="28"/>
        <v>1518986.6400000001</v>
      </c>
      <c r="J68" s="17">
        <f t="shared" si="28"/>
        <v>1680685.58</v>
      </c>
      <c r="K68" s="17">
        <f t="shared" si="28"/>
        <v>880443.37</v>
      </c>
      <c r="L68" s="17">
        <f t="shared" si="28"/>
        <v>0</v>
      </c>
      <c r="M68" s="17">
        <f t="shared" si="28"/>
        <v>0</v>
      </c>
      <c r="N68" s="17">
        <f t="shared" si="28"/>
        <v>0</v>
      </c>
      <c r="O68" s="17">
        <f t="shared" ref="O68" si="29">SUM(O69)</f>
        <v>12545861.689999999</v>
      </c>
    </row>
    <row r="69" spans="1:15" s="10" customFormat="1" x14ac:dyDescent="0.2">
      <c r="A69" s="13">
        <v>261</v>
      </c>
      <c r="B69" s="14" t="s">
        <v>75</v>
      </c>
      <c r="C69" s="19">
        <v>258715.95</v>
      </c>
      <c r="D69" s="19">
        <v>1590883.14</v>
      </c>
      <c r="E69" s="19">
        <v>1847478.5300000003</v>
      </c>
      <c r="F69" s="19">
        <v>1445892.22</v>
      </c>
      <c r="G69" s="19">
        <v>1721536.23</v>
      </c>
      <c r="H69" s="19">
        <v>1601240.03</v>
      </c>
      <c r="I69" s="19">
        <v>1518986.6400000001</v>
      </c>
      <c r="J69" s="19">
        <v>1680685.58</v>
      </c>
      <c r="K69" s="19">
        <v>880443.37</v>
      </c>
      <c r="L69" s="19"/>
      <c r="M69" s="19"/>
      <c r="N69" s="19"/>
      <c r="O69" s="19">
        <f>SUM(C69:N69)</f>
        <v>12545861.689999999</v>
      </c>
    </row>
    <row r="70" spans="1:15" s="10" customFormat="1" x14ac:dyDescent="0.2">
      <c r="A70" s="11">
        <v>2700</v>
      </c>
      <c r="B70" s="12" t="s">
        <v>76</v>
      </c>
      <c r="C70" s="17">
        <f t="shared" ref="C70:N70" si="30">SUM(C71:C75)</f>
        <v>0</v>
      </c>
      <c r="D70" s="17">
        <f t="shared" si="30"/>
        <v>31128.53</v>
      </c>
      <c r="E70" s="17">
        <f t="shared" si="30"/>
        <v>360638.19</v>
      </c>
      <c r="F70" s="17">
        <f t="shared" si="30"/>
        <v>58</v>
      </c>
      <c r="G70" s="17">
        <f t="shared" si="30"/>
        <v>23398.6</v>
      </c>
      <c r="H70" s="17">
        <f t="shared" si="30"/>
        <v>822655.29</v>
      </c>
      <c r="I70" s="17">
        <f t="shared" si="30"/>
        <v>133991.77000000002</v>
      </c>
      <c r="J70" s="17">
        <f t="shared" si="30"/>
        <v>48061.67</v>
      </c>
      <c r="K70" s="17">
        <f t="shared" si="30"/>
        <v>9142.7099999999991</v>
      </c>
      <c r="L70" s="17">
        <f t="shared" si="30"/>
        <v>0</v>
      </c>
      <c r="M70" s="17">
        <f t="shared" si="30"/>
        <v>0</v>
      </c>
      <c r="N70" s="17">
        <f t="shared" si="30"/>
        <v>0</v>
      </c>
      <c r="O70" s="17">
        <f t="shared" ref="O70" si="31">SUM(O71:O75)</f>
        <v>1429074.76</v>
      </c>
    </row>
    <row r="71" spans="1:15" s="10" customFormat="1" x14ac:dyDescent="0.2">
      <c r="A71" s="13">
        <v>271</v>
      </c>
      <c r="B71" s="14" t="s">
        <v>77</v>
      </c>
      <c r="C71" s="19">
        <v>0</v>
      </c>
      <c r="D71" s="19">
        <v>0</v>
      </c>
      <c r="E71" s="19">
        <v>208925.5</v>
      </c>
      <c r="F71" s="19">
        <v>0</v>
      </c>
      <c r="G71" s="19">
        <v>8816</v>
      </c>
      <c r="H71" s="19">
        <v>820650.75</v>
      </c>
      <c r="I71" s="19">
        <v>104088.19</v>
      </c>
      <c r="J71" s="19">
        <v>42960.28</v>
      </c>
      <c r="K71" s="19">
        <v>9142.7099999999991</v>
      </c>
      <c r="L71" s="19"/>
      <c r="M71" s="19"/>
      <c r="N71" s="19"/>
      <c r="O71" s="19">
        <f t="shared" ref="O71:O75" si="32">SUM(C71:N71)</f>
        <v>1194583.43</v>
      </c>
    </row>
    <row r="72" spans="1:15" s="10" customFormat="1" x14ac:dyDescent="0.2">
      <c r="A72" s="13">
        <v>272</v>
      </c>
      <c r="B72" s="14" t="s">
        <v>78</v>
      </c>
      <c r="C72" s="19">
        <v>0</v>
      </c>
      <c r="D72" s="19">
        <v>31128.53</v>
      </c>
      <c r="E72" s="19">
        <v>151712.69</v>
      </c>
      <c r="F72" s="19">
        <v>58</v>
      </c>
      <c r="G72" s="19">
        <v>14582.6</v>
      </c>
      <c r="H72" s="19">
        <v>2004.54</v>
      </c>
      <c r="I72" s="19">
        <v>29903.58</v>
      </c>
      <c r="J72" s="19">
        <v>5101.3900000000003</v>
      </c>
      <c r="K72" s="19">
        <v>0</v>
      </c>
      <c r="L72" s="19"/>
      <c r="M72" s="19"/>
      <c r="N72" s="19"/>
      <c r="O72" s="19">
        <f t="shared" si="32"/>
        <v>234491.33000000002</v>
      </c>
    </row>
    <row r="73" spans="1:15" s="10" customFormat="1" x14ac:dyDescent="0.2">
      <c r="A73" s="13">
        <v>273</v>
      </c>
      <c r="B73" s="14" t="s">
        <v>79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/>
      <c r="M73" s="19"/>
      <c r="N73" s="19"/>
      <c r="O73" s="19">
        <f t="shared" si="32"/>
        <v>0</v>
      </c>
    </row>
    <row r="74" spans="1:15" s="10" customFormat="1" x14ac:dyDescent="0.2">
      <c r="A74" s="13">
        <v>274</v>
      </c>
      <c r="B74" s="14" t="s">
        <v>80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/>
      <c r="M74" s="19"/>
      <c r="N74" s="19"/>
      <c r="O74" s="19">
        <f t="shared" si="32"/>
        <v>0</v>
      </c>
    </row>
    <row r="75" spans="1:15" s="10" customFormat="1" x14ac:dyDescent="0.2">
      <c r="A75" s="13">
        <v>275</v>
      </c>
      <c r="B75" s="14" t="s">
        <v>81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/>
      <c r="M75" s="19"/>
      <c r="N75" s="19"/>
      <c r="O75" s="19">
        <f t="shared" si="32"/>
        <v>0</v>
      </c>
    </row>
    <row r="76" spans="1:15" s="10" customFormat="1" x14ac:dyDescent="0.2">
      <c r="A76" s="11">
        <v>2800</v>
      </c>
      <c r="B76" s="12" t="s">
        <v>82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</row>
    <row r="77" spans="1:15" s="10" customFormat="1" x14ac:dyDescent="0.2">
      <c r="A77" s="11">
        <v>2900</v>
      </c>
      <c r="B77" s="12" t="s">
        <v>83</v>
      </c>
      <c r="C77" s="17">
        <f t="shared" ref="C77:J77" si="33">SUM(C78:C85)</f>
        <v>88454.05</v>
      </c>
      <c r="D77" s="17">
        <f t="shared" si="33"/>
        <v>173054.69</v>
      </c>
      <c r="E77" s="17">
        <f t="shared" si="33"/>
        <v>256670.85000000003</v>
      </c>
      <c r="F77" s="17">
        <f t="shared" si="33"/>
        <v>158075.56</v>
      </c>
      <c r="G77" s="17">
        <f t="shared" si="33"/>
        <v>186422.16999999998</v>
      </c>
      <c r="H77" s="17">
        <f t="shared" si="33"/>
        <v>556172.94999999995</v>
      </c>
      <c r="I77" s="17">
        <f t="shared" si="33"/>
        <v>437106.36</v>
      </c>
      <c r="J77" s="17">
        <f t="shared" si="33"/>
        <v>300289.89</v>
      </c>
      <c r="K77" s="17">
        <f t="shared" ref="K77:N77" si="34">SUM(K78:K85)</f>
        <v>122690.47</v>
      </c>
      <c r="L77" s="17">
        <f t="shared" si="34"/>
        <v>0</v>
      </c>
      <c r="M77" s="17">
        <f t="shared" si="34"/>
        <v>0</v>
      </c>
      <c r="N77" s="17">
        <f t="shared" si="34"/>
        <v>0</v>
      </c>
      <c r="O77" s="17">
        <f t="shared" ref="O77" si="35">SUM(O78:O85)</f>
        <v>2278936.9899999998</v>
      </c>
    </row>
    <row r="78" spans="1:15" s="10" customFormat="1" x14ac:dyDescent="0.2">
      <c r="A78" s="13">
        <v>291</v>
      </c>
      <c r="B78" s="14" t="s">
        <v>84</v>
      </c>
      <c r="C78" s="19">
        <v>10358.870000000001</v>
      </c>
      <c r="D78" s="19">
        <v>18993.07</v>
      </c>
      <c r="E78" s="19">
        <v>65795.13</v>
      </c>
      <c r="F78" s="19">
        <v>6249.34</v>
      </c>
      <c r="G78" s="19">
        <v>12289.94</v>
      </c>
      <c r="H78" s="19">
        <v>166695.93</v>
      </c>
      <c r="I78" s="19">
        <v>95553.48</v>
      </c>
      <c r="J78" s="19">
        <v>55950.47</v>
      </c>
      <c r="K78" s="19">
        <v>7451.84</v>
      </c>
      <c r="L78" s="19"/>
      <c r="M78" s="19"/>
      <c r="N78" s="19"/>
      <c r="O78" s="19">
        <f t="shared" ref="O78:O85" si="36">SUM(C78:N78)</f>
        <v>439338.07</v>
      </c>
    </row>
    <row r="79" spans="1:15" s="10" customFormat="1" x14ac:dyDescent="0.2">
      <c r="A79" s="13">
        <v>292</v>
      </c>
      <c r="B79" s="14" t="s">
        <v>85</v>
      </c>
      <c r="C79" s="19">
        <v>99</v>
      </c>
      <c r="D79" s="19">
        <v>392.77</v>
      </c>
      <c r="E79" s="19">
        <v>1872.8</v>
      </c>
      <c r="F79" s="19">
        <v>0</v>
      </c>
      <c r="G79" s="19">
        <v>149</v>
      </c>
      <c r="H79" s="19">
        <v>1384</v>
      </c>
      <c r="I79" s="19">
        <v>499.55</v>
      </c>
      <c r="J79" s="19">
        <v>1092.0999999999999</v>
      </c>
      <c r="K79" s="19">
        <v>438</v>
      </c>
      <c r="L79" s="19"/>
      <c r="M79" s="19"/>
      <c r="N79" s="19"/>
      <c r="O79" s="19">
        <f t="shared" si="36"/>
        <v>5927.2199999999993</v>
      </c>
    </row>
    <row r="80" spans="1:15" s="10" customFormat="1" ht="25.5" x14ac:dyDescent="0.2">
      <c r="A80" s="23">
        <v>293</v>
      </c>
      <c r="B80" s="24" t="s">
        <v>86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1641.4</v>
      </c>
      <c r="K80" s="19">
        <v>359</v>
      </c>
      <c r="L80" s="19"/>
      <c r="M80" s="19"/>
      <c r="N80" s="19"/>
      <c r="O80" s="19">
        <f t="shared" si="36"/>
        <v>2000.4</v>
      </c>
    </row>
    <row r="81" spans="1:15" s="10" customFormat="1" ht="25.5" x14ac:dyDescent="0.2">
      <c r="A81" s="23">
        <v>294</v>
      </c>
      <c r="B81" s="24" t="s">
        <v>87</v>
      </c>
      <c r="C81" s="19">
        <v>2524.98</v>
      </c>
      <c r="D81" s="19">
        <v>19765.61</v>
      </c>
      <c r="E81" s="19">
        <v>70953.66</v>
      </c>
      <c r="F81" s="19">
        <v>14581.5</v>
      </c>
      <c r="G81" s="19">
        <v>47436.18</v>
      </c>
      <c r="H81" s="19">
        <v>55803.97</v>
      </c>
      <c r="I81" s="19">
        <v>83914.59</v>
      </c>
      <c r="J81" s="19">
        <v>86723.18</v>
      </c>
      <c r="K81" s="19">
        <v>58859.23</v>
      </c>
      <c r="L81" s="19"/>
      <c r="M81" s="19"/>
      <c r="N81" s="19"/>
      <c r="O81" s="25">
        <f t="shared" si="36"/>
        <v>440562.89999999997</v>
      </c>
    </row>
    <row r="82" spans="1:15" s="10" customFormat="1" ht="25.5" x14ac:dyDescent="0.2">
      <c r="A82" s="13">
        <v>295</v>
      </c>
      <c r="B82" s="14" t="s">
        <v>88</v>
      </c>
      <c r="C82" s="19">
        <v>0</v>
      </c>
      <c r="D82" s="19">
        <v>0</v>
      </c>
      <c r="E82" s="19">
        <v>0</v>
      </c>
      <c r="F82" s="19">
        <v>2317.6799999999998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/>
      <c r="M82" s="19"/>
      <c r="N82" s="19"/>
      <c r="O82" s="19">
        <f t="shared" si="36"/>
        <v>2317.6799999999998</v>
      </c>
    </row>
    <row r="83" spans="1:15" s="10" customFormat="1" x14ac:dyDescent="0.2">
      <c r="A83" s="13">
        <v>296</v>
      </c>
      <c r="B83" s="14" t="s">
        <v>89</v>
      </c>
      <c r="C83" s="19">
        <v>600</v>
      </c>
      <c r="D83" s="19">
        <v>90380.04</v>
      </c>
      <c r="E83" s="19">
        <v>102305.33</v>
      </c>
      <c r="F83" s="19">
        <v>51348.67</v>
      </c>
      <c r="G83" s="19">
        <v>84978.32</v>
      </c>
      <c r="H83" s="19">
        <v>121892.55</v>
      </c>
      <c r="I83" s="19">
        <v>215894.57</v>
      </c>
      <c r="J83" s="19">
        <v>54001.03</v>
      </c>
      <c r="K83" s="19">
        <v>46666.45</v>
      </c>
      <c r="L83" s="19"/>
      <c r="M83" s="19"/>
      <c r="N83" s="19"/>
      <c r="O83" s="19">
        <f t="shared" si="36"/>
        <v>768066.96</v>
      </c>
    </row>
    <row r="84" spans="1:15" s="10" customFormat="1" x14ac:dyDescent="0.2">
      <c r="A84" s="13">
        <v>298</v>
      </c>
      <c r="B84" s="14" t="s">
        <v>90</v>
      </c>
      <c r="C84" s="19">
        <v>74871.199999999997</v>
      </c>
      <c r="D84" s="19">
        <v>41992</v>
      </c>
      <c r="E84" s="19">
        <v>14981.65</v>
      </c>
      <c r="F84" s="19">
        <v>83578.37</v>
      </c>
      <c r="G84" s="19">
        <v>39752.17</v>
      </c>
      <c r="H84" s="19">
        <v>210043.05</v>
      </c>
      <c r="I84" s="19">
        <v>8178.6</v>
      </c>
      <c r="J84" s="19">
        <v>100794</v>
      </c>
      <c r="K84" s="19">
        <v>8915.9500000000007</v>
      </c>
      <c r="L84" s="19"/>
      <c r="M84" s="19"/>
      <c r="N84" s="19"/>
      <c r="O84" s="19">
        <f t="shared" si="36"/>
        <v>583106.99</v>
      </c>
    </row>
    <row r="85" spans="1:15" s="10" customFormat="1" x14ac:dyDescent="0.2">
      <c r="A85" s="13">
        <v>299</v>
      </c>
      <c r="B85" s="14" t="s">
        <v>91</v>
      </c>
      <c r="C85" s="19">
        <v>0</v>
      </c>
      <c r="D85" s="19">
        <v>1531.2</v>
      </c>
      <c r="E85" s="19">
        <v>762.28</v>
      </c>
      <c r="F85" s="19">
        <v>0</v>
      </c>
      <c r="G85" s="19">
        <v>1816.56</v>
      </c>
      <c r="H85" s="19">
        <v>353.45</v>
      </c>
      <c r="I85" s="19">
        <v>33065.57</v>
      </c>
      <c r="J85" s="19">
        <v>87.71</v>
      </c>
      <c r="K85" s="19">
        <v>0</v>
      </c>
      <c r="L85" s="19"/>
      <c r="M85" s="19"/>
      <c r="N85" s="19"/>
      <c r="O85" s="19">
        <f t="shared" si="36"/>
        <v>37616.769999999997</v>
      </c>
    </row>
    <row r="86" spans="1:15" s="10" customFormat="1" x14ac:dyDescent="0.2">
      <c r="A86" s="8">
        <v>3000</v>
      </c>
      <c r="B86" s="9" t="s">
        <v>92</v>
      </c>
      <c r="C86" s="20">
        <f t="shared" ref="C86:J86" si="37">C87+C96+C106+C115+C122+C132+C138+C143+C148</f>
        <v>7226769.9199999999</v>
      </c>
      <c r="D86" s="20">
        <f t="shared" si="37"/>
        <v>8182575.7100000009</v>
      </c>
      <c r="E86" s="20">
        <f t="shared" si="37"/>
        <v>9512267.1699999999</v>
      </c>
      <c r="F86" s="20">
        <f t="shared" si="37"/>
        <v>9843122.0600000005</v>
      </c>
      <c r="G86" s="20">
        <f t="shared" si="37"/>
        <v>13450859.069999998</v>
      </c>
      <c r="H86" s="20">
        <f t="shared" si="37"/>
        <v>12875329.119999999</v>
      </c>
      <c r="I86" s="20">
        <f t="shared" si="37"/>
        <v>13858651.73</v>
      </c>
      <c r="J86" s="20">
        <f t="shared" si="37"/>
        <v>17861689.229999997</v>
      </c>
      <c r="K86" s="20">
        <f t="shared" ref="K86:N86" si="38">K87+K96+K106+K115+K122+K132+K138+K143+K148</f>
        <v>9964497.8900000025</v>
      </c>
      <c r="L86" s="20">
        <f t="shared" si="38"/>
        <v>0</v>
      </c>
      <c r="M86" s="20">
        <f t="shared" si="38"/>
        <v>0</v>
      </c>
      <c r="N86" s="20">
        <f t="shared" si="38"/>
        <v>0</v>
      </c>
      <c r="O86" s="20">
        <f t="shared" ref="O86" si="39">O87+O96+O106+O115+O122+O132+O138+O143+O148</f>
        <v>102775761.89999999</v>
      </c>
    </row>
    <row r="87" spans="1:15" s="10" customFormat="1" x14ac:dyDescent="0.2">
      <c r="A87" s="11">
        <v>3100</v>
      </c>
      <c r="B87" s="12" t="s">
        <v>93</v>
      </c>
      <c r="C87" s="17">
        <f t="shared" ref="C87:J87" si="40">SUM(C88:C95)</f>
        <v>3652274.5300000003</v>
      </c>
      <c r="D87" s="17">
        <f t="shared" si="40"/>
        <v>3828755.98</v>
      </c>
      <c r="E87" s="17">
        <f t="shared" si="40"/>
        <v>3776761.63</v>
      </c>
      <c r="F87" s="17">
        <f t="shared" si="40"/>
        <v>4235555.5699999994</v>
      </c>
      <c r="G87" s="17">
        <f t="shared" si="40"/>
        <v>4020596.83</v>
      </c>
      <c r="H87" s="17">
        <f t="shared" si="40"/>
        <v>4046143.5799999996</v>
      </c>
      <c r="I87" s="17">
        <f t="shared" si="40"/>
        <v>4483782.5999999996</v>
      </c>
      <c r="J87" s="17">
        <f t="shared" si="40"/>
        <v>4586473.1500000004</v>
      </c>
      <c r="K87" s="17">
        <f t="shared" ref="K87:N87" si="41">SUM(K88:K95)</f>
        <v>4745486.9400000013</v>
      </c>
      <c r="L87" s="17">
        <f t="shared" si="41"/>
        <v>0</v>
      </c>
      <c r="M87" s="17">
        <f t="shared" si="41"/>
        <v>0</v>
      </c>
      <c r="N87" s="17">
        <f t="shared" si="41"/>
        <v>0</v>
      </c>
      <c r="O87" s="17">
        <f t="shared" ref="O87" si="42">SUM(O88:O95)</f>
        <v>37375830.809999995</v>
      </c>
    </row>
    <row r="88" spans="1:15" s="10" customFormat="1" x14ac:dyDescent="0.2">
      <c r="A88" s="13">
        <v>311</v>
      </c>
      <c r="B88" s="14" t="s">
        <v>94</v>
      </c>
      <c r="C88" s="19">
        <v>3642200.94</v>
      </c>
      <c r="D88" s="19">
        <v>3746860</v>
      </c>
      <c r="E88" s="19">
        <v>3721991</v>
      </c>
      <c r="F88" s="19">
        <v>4173637</v>
      </c>
      <c r="G88" s="19">
        <v>3936407</v>
      </c>
      <c r="H88" s="19">
        <v>3965213</v>
      </c>
      <c r="I88" s="19">
        <v>4411421</v>
      </c>
      <c r="J88" s="19">
        <v>4516350</v>
      </c>
      <c r="K88" s="19">
        <v>4671229</v>
      </c>
      <c r="L88" s="19"/>
      <c r="M88" s="19"/>
      <c r="N88" s="19"/>
      <c r="O88" s="19">
        <f t="shared" ref="O88:O95" si="43">SUM(C88:N88)</f>
        <v>36785308.939999998</v>
      </c>
    </row>
    <row r="89" spans="1:15" s="10" customFormat="1" x14ac:dyDescent="0.2">
      <c r="A89" s="13">
        <v>313</v>
      </c>
      <c r="B89" s="14" t="s">
        <v>95</v>
      </c>
      <c r="C89" s="19">
        <v>0</v>
      </c>
      <c r="D89" s="19">
        <v>22673.32</v>
      </c>
      <c r="E89" s="19">
        <v>0</v>
      </c>
      <c r="F89" s="19">
        <v>9378.2800000000007</v>
      </c>
      <c r="G89" s="19">
        <v>10270.18</v>
      </c>
      <c r="H89" s="19">
        <v>12064.69</v>
      </c>
      <c r="I89" s="19">
        <v>11304.91</v>
      </c>
      <c r="J89" s="19">
        <v>11992.5</v>
      </c>
      <c r="K89" s="19">
        <v>13411.87</v>
      </c>
      <c r="L89" s="19"/>
      <c r="M89" s="19"/>
      <c r="N89" s="19"/>
      <c r="O89" s="19">
        <f t="shared" si="43"/>
        <v>91095.75</v>
      </c>
    </row>
    <row r="90" spans="1:15" s="10" customFormat="1" x14ac:dyDescent="0.2">
      <c r="A90" s="13">
        <v>314</v>
      </c>
      <c r="B90" s="14" t="s">
        <v>96</v>
      </c>
      <c r="C90" s="19">
        <v>0</v>
      </c>
      <c r="D90" s="19">
        <v>9171.26</v>
      </c>
      <c r="E90" s="19">
        <v>6220.63</v>
      </c>
      <c r="F90" s="19">
        <v>6096.63</v>
      </c>
      <c r="G90" s="19">
        <v>6103.63</v>
      </c>
      <c r="H90" s="19">
        <v>9121.6299999999992</v>
      </c>
      <c r="I90" s="19">
        <v>7983.8</v>
      </c>
      <c r="J90" s="19">
        <v>7976.83</v>
      </c>
      <c r="K90" s="19">
        <v>7980.57</v>
      </c>
      <c r="L90" s="19"/>
      <c r="M90" s="19"/>
      <c r="N90" s="19"/>
      <c r="O90" s="19">
        <f t="shared" si="43"/>
        <v>60654.98</v>
      </c>
    </row>
    <row r="91" spans="1:15" s="10" customFormat="1" x14ac:dyDescent="0.2">
      <c r="A91" s="13">
        <v>315</v>
      </c>
      <c r="B91" s="14" t="s">
        <v>97</v>
      </c>
      <c r="C91" s="19">
        <v>0</v>
      </c>
      <c r="D91" s="19">
        <v>35457</v>
      </c>
      <c r="E91" s="19">
        <v>34499</v>
      </c>
      <c r="F91" s="19">
        <v>37414.9</v>
      </c>
      <c r="G91" s="19">
        <v>58518.96</v>
      </c>
      <c r="H91" s="19">
        <v>38917.050000000003</v>
      </c>
      <c r="I91" s="19">
        <v>39913.040000000001</v>
      </c>
      <c r="J91" s="19">
        <v>39316</v>
      </c>
      <c r="K91" s="19">
        <v>39263.980000000003</v>
      </c>
      <c r="L91" s="19"/>
      <c r="M91" s="19"/>
      <c r="N91" s="19"/>
      <c r="O91" s="19">
        <f t="shared" si="43"/>
        <v>323299.92999999993</v>
      </c>
    </row>
    <row r="92" spans="1:15" s="10" customFormat="1" x14ac:dyDescent="0.2">
      <c r="A92" s="13">
        <v>316</v>
      </c>
      <c r="B92" s="14" t="s">
        <v>98</v>
      </c>
      <c r="C92" s="19">
        <v>744.6</v>
      </c>
      <c r="D92" s="19">
        <v>0</v>
      </c>
      <c r="E92" s="19">
        <v>733</v>
      </c>
      <c r="F92" s="19">
        <v>0</v>
      </c>
      <c r="G92" s="19">
        <v>0</v>
      </c>
      <c r="H92" s="19">
        <v>3313.23</v>
      </c>
      <c r="I92" s="19">
        <v>2296</v>
      </c>
      <c r="J92" s="19">
        <v>2845</v>
      </c>
      <c r="K92" s="19">
        <v>3010.53</v>
      </c>
      <c r="L92" s="19"/>
      <c r="M92" s="19"/>
      <c r="N92" s="19"/>
      <c r="O92" s="19">
        <f t="shared" si="43"/>
        <v>12942.36</v>
      </c>
    </row>
    <row r="93" spans="1:15" s="10" customFormat="1" x14ac:dyDescent="0.2">
      <c r="A93" s="13">
        <v>317</v>
      </c>
      <c r="B93" s="14" t="s">
        <v>99</v>
      </c>
      <c r="C93" s="19">
        <v>9328.99</v>
      </c>
      <c r="D93" s="19">
        <v>14214.99</v>
      </c>
      <c r="E93" s="19">
        <v>13117</v>
      </c>
      <c r="F93" s="19">
        <v>8653</v>
      </c>
      <c r="G93" s="19">
        <v>8908</v>
      </c>
      <c r="H93" s="19">
        <v>17074</v>
      </c>
      <c r="I93" s="19">
        <v>10863.85</v>
      </c>
      <c r="J93" s="19">
        <v>7992.82</v>
      </c>
      <c r="K93" s="19">
        <v>10222.530000000001</v>
      </c>
      <c r="L93" s="19"/>
      <c r="M93" s="19"/>
      <c r="N93" s="19"/>
      <c r="O93" s="19">
        <f t="shared" si="43"/>
        <v>100375.18</v>
      </c>
    </row>
    <row r="94" spans="1:15" s="10" customFormat="1" x14ac:dyDescent="0.2">
      <c r="A94" s="13">
        <v>318</v>
      </c>
      <c r="B94" s="14" t="s">
        <v>100</v>
      </c>
      <c r="C94" s="19">
        <v>0</v>
      </c>
      <c r="D94" s="19">
        <v>379.41</v>
      </c>
      <c r="E94" s="19">
        <v>201</v>
      </c>
      <c r="F94" s="19">
        <v>375.76</v>
      </c>
      <c r="G94" s="19">
        <v>389.06</v>
      </c>
      <c r="H94" s="19">
        <v>439.98</v>
      </c>
      <c r="I94" s="19">
        <v>0</v>
      </c>
      <c r="J94" s="19">
        <v>0</v>
      </c>
      <c r="K94" s="19">
        <v>368.46</v>
      </c>
      <c r="L94" s="19"/>
      <c r="M94" s="19"/>
      <c r="N94" s="19"/>
      <c r="O94" s="19">
        <f t="shared" si="43"/>
        <v>2153.67</v>
      </c>
    </row>
    <row r="95" spans="1:15" s="10" customFormat="1" x14ac:dyDescent="0.2">
      <c r="A95" s="13">
        <v>319</v>
      </c>
      <c r="B95" s="14" t="s">
        <v>101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/>
      <c r="M95" s="19"/>
      <c r="N95" s="19"/>
      <c r="O95" s="19">
        <f t="shared" si="43"/>
        <v>0</v>
      </c>
    </row>
    <row r="96" spans="1:15" s="10" customFormat="1" x14ac:dyDescent="0.2">
      <c r="A96" s="11">
        <v>3200</v>
      </c>
      <c r="B96" s="12" t="s">
        <v>102</v>
      </c>
      <c r="C96" s="17">
        <f t="shared" ref="C96:O96" si="44">SUM(C97:C105)</f>
        <v>20686.240000000002</v>
      </c>
      <c r="D96" s="17">
        <f t="shared" si="44"/>
        <v>1538294.8499999999</v>
      </c>
      <c r="E96" s="17">
        <f t="shared" si="44"/>
        <v>3543612.12</v>
      </c>
      <c r="F96" s="17">
        <f t="shared" si="44"/>
        <v>1528142.8599999999</v>
      </c>
      <c r="G96" s="17">
        <f t="shared" si="44"/>
        <v>3309220.83</v>
      </c>
      <c r="H96" s="17">
        <f t="shared" si="44"/>
        <v>2467663.96</v>
      </c>
      <c r="I96" s="17">
        <f t="shared" si="44"/>
        <v>4503409.1500000004</v>
      </c>
      <c r="J96" s="17">
        <f t="shared" si="44"/>
        <v>2893436.1</v>
      </c>
      <c r="K96" s="17">
        <f t="shared" si="44"/>
        <v>2698778.8000000003</v>
      </c>
      <c r="L96" s="17">
        <f t="shared" si="44"/>
        <v>0</v>
      </c>
      <c r="M96" s="17">
        <f t="shared" ref="M96:N96" si="45">SUM(M97:M105)</f>
        <v>0</v>
      </c>
      <c r="N96" s="17">
        <f t="shared" si="45"/>
        <v>0</v>
      </c>
      <c r="O96" s="17">
        <f t="shared" si="44"/>
        <v>22503244.91</v>
      </c>
    </row>
    <row r="97" spans="1:15" s="10" customFormat="1" x14ac:dyDescent="0.2">
      <c r="A97" s="13">
        <v>321</v>
      </c>
      <c r="B97" s="14" t="s">
        <v>103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/>
      <c r="M97" s="19"/>
      <c r="N97" s="19"/>
      <c r="O97" s="19">
        <f t="shared" ref="O97" si="46">SUM(C97:N97)</f>
        <v>0</v>
      </c>
    </row>
    <row r="98" spans="1:15" s="10" customFormat="1" x14ac:dyDescent="0.2">
      <c r="A98" s="13">
        <v>322</v>
      </c>
      <c r="B98" s="14" t="s">
        <v>104</v>
      </c>
      <c r="C98" s="19">
        <v>18818.240000000002</v>
      </c>
      <c r="D98" s="19">
        <v>92182.22</v>
      </c>
      <c r="E98" s="19">
        <v>72512.12</v>
      </c>
      <c r="F98" s="19">
        <v>109053.14</v>
      </c>
      <c r="G98" s="19">
        <v>91544.83</v>
      </c>
      <c r="H98" s="19">
        <v>249762.74</v>
      </c>
      <c r="I98" s="19">
        <v>179732.5</v>
      </c>
      <c r="J98" s="19">
        <v>174538.66</v>
      </c>
      <c r="K98" s="19">
        <v>133825.59</v>
      </c>
      <c r="L98" s="19"/>
      <c r="M98" s="19"/>
      <c r="N98" s="19"/>
      <c r="O98" s="19">
        <f t="shared" ref="O98:O105" si="47">SUM(C98:N98)</f>
        <v>1121970.04</v>
      </c>
    </row>
    <row r="99" spans="1:15" s="10" customFormat="1" ht="25.5" x14ac:dyDescent="0.2">
      <c r="A99" s="13">
        <v>323</v>
      </c>
      <c r="B99" s="14" t="s">
        <v>105</v>
      </c>
      <c r="C99" s="19">
        <v>1334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/>
      <c r="M99" s="19"/>
      <c r="N99" s="19"/>
      <c r="O99" s="19">
        <f t="shared" si="47"/>
        <v>1334</v>
      </c>
    </row>
    <row r="100" spans="1:15" s="10" customFormat="1" x14ac:dyDescent="0.2">
      <c r="A100" s="13">
        <v>324</v>
      </c>
      <c r="B100" s="14" t="s">
        <v>106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/>
      <c r="M100" s="19"/>
      <c r="N100" s="19"/>
      <c r="O100" s="19">
        <f t="shared" si="47"/>
        <v>0</v>
      </c>
    </row>
    <row r="101" spans="1:15" s="10" customFormat="1" x14ac:dyDescent="0.2">
      <c r="A101" s="13">
        <v>325</v>
      </c>
      <c r="B101" s="14" t="s">
        <v>107</v>
      </c>
      <c r="C101" s="19">
        <v>200</v>
      </c>
      <c r="D101" s="19">
        <v>600</v>
      </c>
      <c r="E101" s="19">
        <v>158524</v>
      </c>
      <c r="F101" s="19">
        <v>900</v>
      </c>
      <c r="G101" s="19">
        <v>98900</v>
      </c>
      <c r="H101" s="19">
        <v>211569.41</v>
      </c>
      <c r="I101" s="19">
        <v>211149.42</v>
      </c>
      <c r="J101" s="19">
        <v>354349.4</v>
      </c>
      <c r="K101" s="19">
        <v>352238.84</v>
      </c>
      <c r="L101" s="19"/>
      <c r="M101" s="19"/>
      <c r="N101" s="19"/>
      <c r="O101" s="19">
        <f t="shared" si="47"/>
        <v>1388431.07</v>
      </c>
    </row>
    <row r="102" spans="1:15" s="10" customFormat="1" x14ac:dyDescent="0.2">
      <c r="A102" s="13">
        <v>326</v>
      </c>
      <c r="B102" s="14" t="s">
        <v>108</v>
      </c>
      <c r="C102" s="19">
        <v>0</v>
      </c>
      <c r="D102" s="19">
        <v>1445186</v>
      </c>
      <c r="E102" s="19">
        <v>3312576</v>
      </c>
      <c r="F102" s="19">
        <v>1417868</v>
      </c>
      <c r="G102" s="19">
        <v>3118776</v>
      </c>
      <c r="H102" s="19">
        <v>2001696</v>
      </c>
      <c r="I102" s="19">
        <v>4111620</v>
      </c>
      <c r="J102" s="19">
        <v>2363656.6</v>
      </c>
      <c r="K102" s="19">
        <v>2201738</v>
      </c>
      <c r="L102" s="19"/>
      <c r="M102" s="19"/>
      <c r="N102" s="19"/>
      <c r="O102" s="19">
        <f t="shared" si="47"/>
        <v>19973116.600000001</v>
      </c>
    </row>
    <row r="103" spans="1:15" s="10" customFormat="1" x14ac:dyDescent="0.2">
      <c r="A103" s="13">
        <v>327</v>
      </c>
      <c r="B103" s="14" t="s">
        <v>109</v>
      </c>
      <c r="C103" s="19">
        <v>334</v>
      </c>
      <c r="D103" s="19">
        <v>326.63</v>
      </c>
      <c r="E103" s="19">
        <v>0</v>
      </c>
      <c r="F103" s="19">
        <v>321.72000000000003</v>
      </c>
      <c r="G103" s="19">
        <v>0</v>
      </c>
      <c r="H103" s="19">
        <v>4635.8100000000004</v>
      </c>
      <c r="I103" s="19">
        <v>907.23</v>
      </c>
      <c r="J103" s="19">
        <v>891.44</v>
      </c>
      <c r="K103" s="19">
        <v>10976.37</v>
      </c>
      <c r="L103" s="19"/>
      <c r="M103" s="19"/>
      <c r="N103" s="19"/>
      <c r="O103" s="19">
        <f t="shared" si="47"/>
        <v>18393.200000000004</v>
      </c>
    </row>
    <row r="104" spans="1:15" s="10" customFormat="1" x14ac:dyDescent="0.2">
      <c r="A104" s="13">
        <v>328</v>
      </c>
      <c r="B104" s="14" t="s">
        <v>110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/>
      <c r="M104" s="19"/>
      <c r="N104" s="19"/>
      <c r="O104" s="19">
        <f t="shared" si="47"/>
        <v>0</v>
      </c>
    </row>
    <row r="105" spans="1:15" s="10" customFormat="1" x14ac:dyDescent="0.2">
      <c r="A105" s="13">
        <v>329</v>
      </c>
      <c r="B105" s="14" t="s">
        <v>111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/>
      <c r="M105" s="19"/>
      <c r="N105" s="19"/>
      <c r="O105" s="19">
        <f t="shared" si="47"/>
        <v>0</v>
      </c>
    </row>
    <row r="106" spans="1:15" s="10" customFormat="1" x14ac:dyDescent="0.2">
      <c r="A106" s="11">
        <v>3300</v>
      </c>
      <c r="B106" s="12" t="s">
        <v>112</v>
      </c>
      <c r="C106" s="17">
        <f t="shared" ref="C106:O106" si="48">SUM(C107:C114)</f>
        <v>269828.08</v>
      </c>
      <c r="D106" s="17">
        <f t="shared" si="48"/>
        <v>323056.75</v>
      </c>
      <c r="E106" s="17">
        <f t="shared" si="48"/>
        <v>513542.99000000005</v>
      </c>
      <c r="F106" s="17">
        <f t="shared" si="48"/>
        <v>1392539.42</v>
      </c>
      <c r="G106" s="17">
        <f t="shared" si="48"/>
        <v>1491208.97</v>
      </c>
      <c r="H106" s="17">
        <f t="shared" si="48"/>
        <v>710509.43</v>
      </c>
      <c r="I106" s="17">
        <f t="shared" si="48"/>
        <v>648169.98</v>
      </c>
      <c r="J106" s="17">
        <f t="shared" si="48"/>
        <v>1682186.19</v>
      </c>
      <c r="K106" s="17">
        <f t="shared" si="48"/>
        <v>1434076.33</v>
      </c>
      <c r="L106" s="17">
        <f t="shared" si="48"/>
        <v>0</v>
      </c>
      <c r="M106" s="17">
        <f t="shared" si="48"/>
        <v>0</v>
      </c>
      <c r="N106" s="17">
        <f t="shared" si="48"/>
        <v>0</v>
      </c>
      <c r="O106" s="17">
        <f t="shared" si="48"/>
        <v>8465118.1400000006</v>
      </c>
    </row>
    <row r="107" spans="1:15" s="10" customFormat="1" x14ac:dyDescent="0.2">
      <c r="A107" s="13">
        <v>331</v>
      </c>
      <c r="B107" s="14" t="s">
        <v>113</v>
      </c>
      <c r="C107" s="19">
        <v>952.08</v>
      </c>
      <c r="D107" s="19">
        <v>133400</v>
      </c>
      <c r="E107" s="19">
        <v>133673.59</v>
      </c>
      <c r="F107" s="19">
        <v>307400</v>
      </c>
      <c r="G107" s="19">
        <v>366494.34</v>
      </c>
      <c r="H107" s="19">
        <v>191400</v>
      </c>
      <c r="I107" s="19">
        <v>191400</v>
      </c>
      <c r="J107" s="19">
        <v>191947.17</v>
      </c>
      <c r="K107" s="19">
        <v>191400</v>
      </c>
      <c r="L107" s="19"/>
      <c r="M107" s="19"/>
      <c r="N107" s="19"/>
      <c r="O107" s="19">
        <f t="shared" ref="O107:O114" si="49">SUM(C107:N107)</f>
        <v>1708067.18</v>
      </c>
    </row>
    <row r="108" spans="1:15" s="10" customFormat="1" x14ac:dyDescent="0.2">
      <c r="A108" s="13">
        <v>332</v>
      </c>
      <c r="B108" s="14" t="s">
        <v>114</v>
      </c>
      <c r="C108" s="19">
        <v>0</v>
      </c>
      <c r="D108" s="19">
        <v>0</v>
      </c>
      <c r="E108" s="19">
        <v>219756.04</v>
      </c>
      <c r="F108" s="19">
        <v>0</v>
      </c>
      <c r="G108" s="19">
        <v>41760</v>
      </c>
      <c r="H108" s="19">
        <v>0</v>
      </c>
      <c r="I108" s="19">
        <v>0</v>
      </c>
      <c r="J108" s="19">
        <v>0</v>
      </c>
      <c r="K108" s="19">
        <v>173683.16</v>
      </c>
      <c r="L108" s="19"/>
      <c r="M108" s="19"/>
      <c r="N108" s="19"/>
      <c r="O108" s="19">
        <f t="shared" si="49"/>
        <v>435199.2</v>
      </c>
    </row>
    <row r="109" spans="1:15" s="10" customFormat="1" ht="25.5" x14ac:dyDescent="0.2">
      <c r="A109" s="13">
        <v>333</v>
      </c>
      <c r="B109" s="14" t="s">
        <v>115</v>
      </c>
      <c r="C109" s="19">
        <v>0</v>
      </c>
      <c r="D109" s="19">
        <v>116092.8</v>
      </c>
      <c r="E109" s="19">
        <v>58046.400000000001</v>
      </c>
      <c r="F109" s="19">
        <v>58046.400000000001</v>
      </c>
      <c r="G109" s="19">
        <v>58046.400000000001</v>
      </c>
      <c r="H109" s="19">
        <v>58046.400000000001</v>
      </c>
      <c r="I109" s="19">
        <v>58046.400000000001</v>
      </c>
      <c r="J109" s="19">
        <v>496996.37</v>
      </c>
      <c r="K109" s="19">
        <v>493046.4</v>
      </c>
      <c r="L109" s="19"/>
      <c r="M109" s="19"/>
      <c r="N109" s="19"/>
      <c r="O109" s="19">
        <f t="shared" si="49"/>
        <v>1396367.57</v>
      </c>
    </row>
    <row r="110" spans="1:15" s="10" customFormat="1" x14ac:dyDescent="0.2">
      <c r="A110" s="13">
        <v>334</v>
      </c>
      <c r="B110" s="14" t="s">
        <v>234</v>
      </c>
      <c r="C110" s="19">
        <v>2626.42</v>
      </c>
      <c r="D110" s="19">
        <v>1740</v>
      </c>
      <c r="E110" s="19">
        <v>0</v>
      </c>
      <c r="F110" s="19">
        <v>0</v>
      </c>
      <c r="G110" s="19">
        <v>730800</v>
      </c>
      <c r="H110" s="19">
        <v>20482</v>
      </c>
      <c r="I110" s="19">
        <v>0</v>
      </c>
      <c r="J110" s="19">
        <v>609000</v>
      </c>
      <c r="K110" s="19">
        <v>284200</v>
      </c>
      <c r="L110" s="19"/>
      <c r="M110" s="19"/>
      <c r="N110" s="19"/>
      <c r="O110" s="19">
        <f t="shared" si="49"/>
        <v>1648848.42</v>
      </c>
    </row>
    <row r="111" spans="1:15" s="10" customFormat="1" x14ac:dyDescent="0.2">
      <c r="A111" s="13">
        <v>335</v>
      </c>
      <c r="B111" s="14" t="s">
        <v>116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/>
      <c r="M111" s="19"/>
      <c r="N111" s="19"/>
      <c r="O111" s="19">
        <f t="shared" si="49"/>
        <v>0</v>
      </c>
    </row>
    <row r="112" spans="1:15" s="10" customFormat="1" x14ac:dyDescent="0.2">
      <c r="A112" s="13">
        <v>336</v>
      </c>
      <c r="B112" s="14" t="s">
        <v>117</v>
      </c>
      <c r="C112" s="19">
        <v>1340.96</v>
      </c>
      <c r="D112" s="19">
        <v>71823.95</v>
      </c>
      <c r="E112" s="19">
        <v>102066.96</v>
      </c>
      <c r="F112" s="19">
        <v>151852.73000000001</v>
      </c>
      <c r="G112" s="19">
        <v>2361.46</v>
      </c>
      <c r="H112" s="19">
        <v>148834.28</v>
      </c>
      <c r="I112" s="19">
        <v>106976.81</v>
      </c>
      <c r="J112" s="19">
        <v>92495.88</v>
      </c>
      <c r="K112" s="19">
        <v>0</v>
      </c>
      <c r="L112" s="19"/>
      <c r="M112" s="19"/>
      <c r="N112" s="19"/>
      <c r="O112" s="19">
        <f t="shared" si="49"/>
        <v>677753.02999999991</v>
      </c>
    </row>
    <row r="113" spans="1:15" s="10" customFormat="1" x14ac:dyDescent="0.2">
      <c r="A113" s="13">
        <v>338</v>
      </c>
      <c r="B113" s="14" t="s">
        <v>118</v>
      </c>
      <c r="C113" s="19">
        <v>264908.62</v>
      </c>
      <c r="D113" s="19">
        <v>0</v>
      </c>
      <c r="E113" s="19">
        <v>0</v>
      </c>
      <c r="F113" s="19">
        <v>875240.29</v>
      </c>
      <c r="G113" s="19">
        <v>291746.77</v>
      </c>
      <c r="H113" s="19">
        <v>291746.75</v>
      </c>
      <c r="I113" s="19">
        <v>291746.77</v>
      </c>
      <c r="J113" s="19">
        <v>291746.77</v>
      </c>
      <c r="K113" s="19">
        <v>291746.77</v>
      </c>
      <c r="L113" s="19"/>
      <c r="M113" s="19"/>
      <c r="N113" s="19"/>
      <c r="O113" s="19">
        <f t="shared" si="49"/>
        <v>2598882.7400000002</v>
      </c>
    </row>
    <row r="114" spans="1:15" s="10" customFormat="1" x14ac:dyDescent="0.2">
      <c r="A114" s="13">
        <v>339</v>
      </c>
      <c r="B114" s="14" t="s">
        <v>236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/>
      <c r="M114" s="19"/>
      <c r="N114" s="19"/>
      <c r="O114" s="19">
        <f t="shared" si="49"/>
        <v>0</v>
      </c>
    </row>
    <row r="115" spans="1:15" s="10" customFormat="1" x14ac:dyDescent="0.2">
      <c r="A115" s="11">
        <v>3400</v>
      </c>
      <c r="B115" s="12" t="s">
        <v>119</v>
      </c>
      <c r="C115" s="17">
        <f t="shared" ref="C115:N115" si="50">SUM(C116:C121)</f>
        <v>105515.26000000001</v>
      </c>
      <c r="D115" s="17">
        <f t="shared" si="50"/>
        <v>413636.81000000006</v>
      </c>
      <c r="E115" s="17">
        <f t="shared" si="50"/>
        <v>219484.96999999997</v>
      </c>
      <c r="F115" s="17">
        <f t="shared" si="50"/>
        <v>138187.39000000001</v>
      </c>
      <c r="G115" s="17">
        <f t="shared" si="50"/>
        <v>115785.26</v>
      </c>
      <c r="H115" s="17">
        <f t="shared" si="50"/>
        <v>1049596.98</v>
      </c>
      <c r="I115" s="17">
        <f t="shared" si="50"/>
        <v>471581.61</v>
      </c>
      <c r="J115" s="17">
        <f t="shared" si="50"/>
        <v>280212.92</v>
      </c>
      <c r="K115" s="17">
        <f t="shared" si="50"/>
        <v>163172.53999999998</v>
      </c>
      <c r="L115" s="17">
        <f t="shared" si="50"/>
        <v>0</v>
      </c>
      <c r="M115" s="17">
        <f t="shared" si="50"/>
        <v>0</v>
      </c>
      <c r="N115" s="17">
        <f t="shared" si="50"/>
        <v>0</v>
      </c>
      <c r="O115" s="17">
        <f t="shared" ref="O115" si="51">SUM(O116:O121)</f>
        <v>2957173.7399999998</v>
      </c>
    </row>
    <row r="116" spans="1:15" s="10" customFormat="1" x14ac:dyDescent="0.2">
      <c r="A116" s="13">
        <v>341</v>
      </c>
      <c r="B116" s="14" t="s">
        <v>120</v>
      </c>
      <c r="C116" s="19">
        <v>105515.26000000001</v>
      </c>
      <c r="D116" s="19">
        <v>83908.1</v>
      </c>
      <c r="E116" s="19">
        <v>96096.23</v>
      </c>
      <c r="F116" s="19">
        <v>91080.540000000008</v>
      </c>
      <c r="G116" s="19">
        <v>108268</v>
      </c>
      <c r="H116" s="19">
        <v>115056.12</v>
      </c>
      <c r="I116" s="19">
        <v>121281.79</v>
      </c>
      <c r="J116" s="19">
        <v>125631.15999999999</v>
      </c>
      <c r="K116" s="19">
        <v>119141.76999999999</v>
      </c>
      <c r="L116" s="19"/>
      <c r="M116" s="19"/>
      <c r="N116" s="19"/>
      <c r="O116" s="19">
        <f t="shared" ref="O116:O121" si="52">SUM(C116:N116)</f>
        <v>965978.97000000009</v>
      </c>
    </row>
    <row r="117" spans="1:15" s="10" customFormat="1" x14ac:dyDescent="0.2">
      <c r="A117" s="13">
        <v>343</v>
      </c>
      <c r="B117" s="14" t="s">
        <v>235</v>
      </c>
      <c r="C117" s="19">
        <v>0</v>
      </c>
      <c r="D117" s="19">
        <v>329728.71000000002</v>
      </c>
      <c r="E117" s="19">
        <v>91391.12</v>
      </c>
      <c r="F117" s="19">
        <v>46604.160000000003</v>
      </c>
      <c r="G117" s="19">
        <v>7517.26</v>
      </c>
      <c r="H117" s="19">
        <v>334293.27</v>
      </c>
      <c r="I117" s="19">
        <v>323534.43</v>
      </c>
      <c r="J117" s="19">
        <v>154581.76000000001</v>
      </c>
      <c r="K117" s="19">
        <v>0</v>
      </c>
      <c r="L117" s="19"/>
      <c r="M117" s="19"/>
      <c r="N117" s="19"/>
      <c r="O117" s="19">
        <f t="shared" si="52"/>
        <v>1287650.71</v>
      </c>
    </row>
    <row r="118" spans="1:15" s="10" customFormat="1" x14ac:dyDescent="0.2">
      <c r="A118" s="13">
        <v>344</v>
      </c>
      <c r="B118" s="14" t="s">
        <v>237</v>
      </c>
      <c r="C118" s="19">
        <v>0</v>
      </c>
      <c r="D118" s="19">
        <v>0</v>
      </c>
      <c r="E118" s="19">
        <v>17773.11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/>
      <c r="M118" s="19"/>
      <c r="N118" s="19"/>
      <c r="O118" s="19">
        <f t="shared" si="52"/>
        <v>17773.11</v>
      </c>
    </row>
    <row r="119" spans="1:15" s="10" customFormat="1" x14ac:dyDescent="0.2">
      <c r="A119" s="13">
        <v>345</v>
      </c>
      <c r="B119" s="14" t="s">
        <v>121</v>
      </c>
      <c r="C119" s="19">
        <v>0</v>
      </c>
      <c r="D119" s="19">
        <v>0</v>
      </c>
      <c r="E119" s="19">
        <v>14224.51</v>
      </c>
      <c r="F119" s="19">
        <v>0</v>
      </c>
      <c r="G119" s="19">
        <v>0</v>
      </c>
      <c r="H119" s="19">
        <v>600247.59</v>
      </c>
      <c r="I119" s="19">
        <v>26765.39</v>
      </c>
      <c r="J119" s="19">
        <v>0</v>
      </c>
      <c r="K119" s="19">
        <v>44030.77</v>
      </c>
      <c r="L119" s="19"/>
      <c r="M119" s="19"/>
      <c r="N119" s="19"/>
      <c r="O119" s="19">
        <f t="shared" si="52"/>
        <v>685268.26</v>
      </c>
    </row>
    <row r="120" spans="1:15" s="10" customFormat="1" x14ac:dyDescent="0.2">
      <c r="A120" s="13">
        <v>347</v>
      </c>
      <c r="B120" s="14" t="s">
        <v>122</v>
      </c>
      <c r="C120" s="19">
        <v>0</v>
      </c>
      <c r="D120" s="19">
        <v>0</v>
      </c>
      <c r="E120" s="19">
        <v>0</v>
      </c>
      <c r="F120" s="19">
        <v>502.69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/>
      <c r="M120" s="19"/>
      <c r="N120" s="19"/>
      <c r="O120" s="19">
        <f t="shared" si="52"/>
        <v>502.69</v>
      </c>
    </row>
    <row r="121" spans="1:15" s="10" customFormat="1" x14ac:dyDescent="0.2">
      <c r="A121" s="13">
        <v>349</v>
      </c>
      <c r="B121" s="14" t="s">
        <v>123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/>
      <c r="M121" s="19"/>
      <c r="N121" s="19"/>
      <c r="O121" s="19">
        <f t="shared" si="52"/>
        <v>0</v>
      </c>
    </row>
    <row r="122" spans="1:15" s="10" customFormat="1" x14ac:dyDescent="0.2">
      <c r="A122" s="11">
        <v>3500</v>
      </c>
      <c r="B122" s="12" t="s">
        <v>124</v>
      </c>
      <c r="C122" s="17">
        <f t="shared" ref="C122:N122" si="53">SUM(C123:C131)</f>
        <v>904188.33000000007</v>
      </c>
      <c r="D122" s="17">
        <f t="shared" si="53"/>
        <v>1706504.39</v>
      </c>
      <c r="E122" s="17">
        <f t="shared" si="53"/>
        <v>1010830.4299999999</v>
      </c>
      <c r="F122" s="17">
        <f t="shared" si="53"/>
        <v>1989942.4000000001</v>
      </c>
      <c r="G122" s="17">
        <f t="shared" si="53"/>
        <v>2271806.9300000002</v>
      </c>
      <c r="H122" s="17">
        <f t="shared" si="53"/>
        <v>3401625.95</v>
      </c>
      <c r="I122" s="17">
        <f t="shared" si="53"/>
        <v>3174538.9299999997</v>
      </c>
      <c r="J122" s="17">
        <f t="shared" si="53"/>
        <v>8002260.2700000005</v>
      </c>
      <c r="K122" s="17">
        <f t="shared" si="53"/>
        <v>486929.99</v>
      </c>
      <c r="L122" s="17">
        <f t="shared" si="53"/>
        <v>0</v>
      </c>
      <c r="M122" s="17">
        <f t="shared" si="53"/>
        <v>0</v>
      </c>
      <c r="N122" s="17">
        <f t="shared" si="53"/>
        <v>0</v>
      </c>
      <c r="O122" s="17">
        <f t="shared" ref="O122" si="54">SUM(O123:O131)</f>
        <v>22948627.620000001</v>
      </c>
    </row>
    <row r="123" spans="1:15" s="10" customFormat="1" x14ac:dyDescent="0.2">
      <c r="A123" s="13">
        <v>351</v>
      </c>
      <c r="B123" s="14" t="s">
        <v>125</v>
      </c>
      <c r="C123" s="19">
        <v>0</v>
      </c>
      <c r="D123" s="19">
        <v>406</v>
      </c>
      <c r="E123" s="19">
        <v>0</v>
      </c>
      <c r="F123" s="19">
        <v>0</v>
      </c>
      <c r="G123" s="19">
        <v>0</v>
      </c>
      <c r="H123" s="19">
        <v>0</v>
      </c>
      <c r="I123" s="19">
        <v>255200</v>
      </c>
      <c r="J123" s="19">
        <v>0</v>
      </c>
      <c r="K123" s="19">
        <v>12702</v>
      </c>
      <c r="L123" s="19"/>
      <c r="M123" s="19"/>
      <c r="N123" s="19"/>
      <c r="O123" s="19">
        <f t="shared" ref="O123:O131" si="55">SUM(C123:N123)</f>
        <v>268308</v>
      </c>
    </row>
    <row r="124" spans="1:15" s="10" customFormat="1" ht="25.5" x14ac:dyDescent="0.2">
      <c r="A124" s="13">
        <v>352</v>
      </c>
      <c r="B124" s="14" t="s">
        <v>126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/>
      <c r="M124" s="19"/>
      <c r="N124" s="19"/>
      <c r="O124" s="19">
        <f t="shared" si="55"/>
        <v>0</v>
      </c>
    </row>
    <row r="125" spans="1:15" s="10" customFormat="1" ht="25.5" x14ac:dyDescent="0.2">
      <c r="A125" s="13">
        <v>353</v>
      </c>
      <c r="B125" s="14" t="s">
        <v>127</v>
      </c>
      <c r="C125" s="19">
        <v>0</v>
      </c>
      <c r="D125" s="19">
        <v>5788.4</v>
      </c>
      <c r="E125" s="19">
        <v>82010.84</v>
      </c>
      <c r="F125" s="19">
        <v>0</v>
      </c>
      <c r="G125" s="19">
        <v>6670</v>
      </c>
      <c r="H125" s="19">
        <v>6322</v>
      </c>
      <c r="I125" s="19">
        <v>25868</v>
      </c>
      <c r="J125" s="19">
        <v>19024</v>
      </c>
      <c r="K125" s="19">
        <v>25230</v>
      </c>
      <c r="L125" s="19"/>
      <c r="M125" s="19"/>
      <c r="N125" s="19"/>
      <c r="O125" s="19">
        <f t="shared" si="55"/>
        <v>170913.24</v>
      </c>
    </row>
    <row r="126" spans="1:15" s="10" customFormat="1" ht="25.5" x14ac:dyDescent="0.2">
      <c r="A126" s="13">
        <v>354</v>
      </c>
      <c r="B126" s="14" t="s">
        <v>127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/>
      <c r="M126" s="19"/>
      <c r="N126" s="19"/>
      <c r="O126" s="19">
        <f t="shared" ref="O126" si="56">SUM(C126:N126)</f>
        <v>0</v>
      </c>
    </row>
    <row r="127" spans="1:15" s="10" customFormat="1" ht="25.5" x14ac:dyDescent="0.2">
      <c r="A127" s="13">
        <v>355</v>
      </c>
      <c r="B127" s="14" t="s">
        <v>239</v>
      </c>
      <c r="C127" s="19">
        <v>161139.28</v>
      </c>
      <c r="D127" s="19">
        <v>45833.36</v>
      </c>
      <c r="E127" s="19">
        <v>93443.6</v>
      </c>
      <c r="F127" s="19">
        <v>101395.53</v>
      </c>
      <c r="G127" s="19">
        <v>52270.6</v>
      </c>
      <c r="H127" s="19">
        <v>244893.6</v>
      </c>
      <c r="I127" s="19">
        <v>114346.8</v>
      </c>
      <c r="J127" s="19">
        <v>133682.32</v>
      </c>
      <c r="K127" s="19">
        <v>35670.17</v>
      </c>
      <c r="L127" s="19"/>
      <c r="M127" s="19"/>
      <c r="N127" s="19"/>
      <c r="O127" s="19">
        <f t="shared" si="55"/>
        <v>982675.26000000013</v>
      </c>
    </row>
    <row r="128" spans="1:15" s="10" customFormat="1" x14ac:dyDescent="0.2">
      <c r="A128" s="13">
        <v>356</v>
      </c>
      <c r="B128" s="14" t="s">
        <v>128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/>
      <c r="M128" s="19"/>
      <c r="N128" s="19"/>
      <c r="O128" s="19">
        <f t="shared" si="55"/>
        <v>0</v>
      </c>
    </row>
    <row r="129" spans="1:15" s="10" customFormat="1" ht="25.5" x14ac:dyDescent="0.2">
      <c r="A129" s="13">
        <v>357</v>
      </c>
      <c r="B129" s="14" t="s">
        <v>129</v>
      </c>
      <c r="C129" s="19">
        <v>743049.05</v>
      </c>
      <c r="D129" s="19">
        <v>1654476.63</v>
      </c>
      <c r="E129" s="19">
        <v>603375.99</v>
      </c>
      <c r="F129" s="19">
        <v>1888546.87</v>
      </c>
      <c r="G129" s="19">
        <v>2212866.33</v>
      </c>
      <c r="H129" s="19">
        <v>2228210.35</v>
      </c>
      <c r="I129" s="19">
        <v>2779124.13</v>
      </c>
      <c r="J129" s="19">
        <v>7849553.9500000002</v>
      </c>
      <c r="K129" s="19">
        <v>413327.82</v>
      </c>
      <c r="L129" s="19"/>
      <c r="M129" s="19"/>
      <c r="N129" s="19"/>
      <c r="O129" s="19">
        <f t="shared" si="55"/>
        <v>20372531.120000001</v>
      </c>
    </row>
    <row r="130" spans="1:15" s="10" customFormat="1" x14ac:dyDescent="0.2">
      <c r="A130" s="13">
        <v>358</v>
      </c>
      <c r="B130" s="14" t="s">
        <v>130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922200</v>
      </c>
      <c r="I130" s="19">
        <v>0</v>
      </c>
      <c r="J130" s="19">
        <v>0</v>
      </c>
      <c r="K130" s="19">
        <v>0</v>
      </c>
      <c r="L130" s="19"/>
      <c r="M130" s="19"/>
      <c r="N130" s="19"/>
      <c r="O130" s="19">
        <f t="shared" si="55"/>
        <v>922200</v>
      </c>
    </row>
    <row r="131" spans="1:15" s="10" customFormat="1" x14ac:dyDescent="0.2">
      <c r="A131" s="13">
        <v>359</v>
      </c>
      <c r="B131" s="14" t="s">
        <v>131</v>
      </c>
      <c r="C131" s="19">
        <v>0</v>
      </c>
      <c r="D131" s="19">
        <v>0</v>
      </c>
      <c r="E131" s="19">
        <v>232000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/>
      <c r="M131" s="19"/>
      <c r="N131" s="19"/>
      <c r="O131" s="19">
        <f t="shared" si="55"/>
        <v>232000</v>
      </c>
    </row>
    <row r="132" spans="1:15" s="10" customFormat="1" x14ac:dyDescent="0.2">
      <c r="A132" s="11">
        <v>3600</v>
      </c>
      <c r="B132" s="12" t="s">
        <v>132</v>
      </c>
      <c r="C132" s="17">
        <f t="shared" ref="C132:N132" si="57">SUM(C133:C137)</f>
        <v>0</v>
      </c>
      <c r="D132" s="17">
        <f t="shared" si="57"/>
        <v>0</v>
      </c>
      <c r="E132" s="17">
        <f t="shared" si="57"/>
        <v>0</v>
      </c>
      <c r="F132" s="17">
        <f t="shared" si="57"/>
        <v>6798.88</v>
      </c>
      <c r="G132" s="17">
        <f t="shared" si="57"/>
        <v>0</v>
      </c>
      <c r="H132" s="17">
        <f t="shared" si="57"/>
        <v>6798.88</v>
      </c>
      <c r="I132" s="17">
        <f t="shared" si="57"/>
        <v>0</v>
      </c>
      <c r="J132" s="17">
        <f t="shared" si="57"/>
        <v>0</v>
      </c>
      <c r="K132" s="17">
        <f t="shared" si="57"/>
        <v>0</v>
      </c>
      <c r="L132" s="17">
        <f t="shared" si="57"/>
        <v>0</v>
      </c>
      <c r="M132" s="17">
        <f t="shared" si="57"/>
        <v>0</v>
      </c>
      <c r="N132" s="17">
        <f t="shared" si="57"/>
        <v>0</v>
      </c>
      <c r="O132" s="17">
        <f t="shared" ref="O132" si="58">SUM(O133:O137)</f>
        <v>13597.76</v>
      </c>
    </row>
    <row r="133" spans="1:15" s="10" customFormat="1" ht="25.5" x14ac:dyDescent="0.2">
      <c r="A133" s="13">
        <v>361</v>
      </c>
      <c r="B133" s="14" t="s">
        <v>133</v>
      </c>
      <c r="C133" s="19">
        <v>0</v>
      </c>
      <c r="D133" s="19">
        <v>0</v>
      </c>
      <c r="E133" s="19">
        <v>0</v>
      </c>
      <c r="F133" s="19">
        <v>6798.88</v>
      </c>
      <c r="G133" s="19">
        <v>0</v>
      </c>
      <c r="H133" s="19">
        <v>6798.88</v>
      </c>
      <c r="I133" s="19">
        <v>0</v>
      </c>
      <c r="J133" s="19">
        <v>0</v>
      </c>
      <c r="K133" s="19">
        <v>0</v>
      </c>
      <c r="L133" s="19"/>
      <c r="M133" s="19"/>
      <c r="N133" s="19"/>
      <c r="O133" s="19">
        <f t="shared" ref="O133:O137" si="59">SUM(C133:N133)</f>
        <v>13597.76</v>
      </c>
    </row>
    <row r="134" spans="1:15" s="10" customFormat="1" ht="25.5" x14ac:dyDescent="0.2">
      <c r="A134" s="13">
        <v>362</v>
      </c>
      <c r="B134" s="14" t="s">
        <v>134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/>
      <c r="M134" s="19"/>
      <c r="N134" s="19"/>
      <c r="O134" s="19">
        <f t="shared" si="59"/>
        <v>0</v>
      </c>
    </row>
    <row r="135" spans="1:15" s="10" customFormat="1" ht="25.5" x14ac:dyDescent="0.2">
      <c r="A135" s="13">
        <v>363</v>
      </c>
      <c r="B135" s="14" t="s">
        <v>135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/>
      <c r="M135" s="19"/>
      <c r="N135" s="19"/>
      <c r="O135" s="19">
        <f t="shared" si="59"/>
        <v>0</v>
      </c>
    </row>
    <row r="136" spans="1:15" s="10" customFormat="1" x14ac:dyDescent="0.2">
      <c r="A136" s="13">
        <v>365</v>
      </c>
      <c r="B136" s="14" t="s">
        <v>240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/>
      <c r="M136" s="19"/>
      <c r="N136" s="19"/>
      <c r="O136" s="19">
        <f t="shared" ref="O136" si="60">SUM(C136:N136)</f>
        <v>0</v>
      </c>
    </row>
    <row r="137" spans="1:15" s="10" customFormat="1" x14ac:dyDescent="0.2">
      <c r="A137" s="13">
        <v>369</v>
      </c>
      <c r="B137" s="14" t="s">
        <v>136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/>
      <c r="M137" s="19"/>
      <c r="N137" s="19"/>
      <c r="O137" s="19">
        <f t="shared" si="59"/>
        <v>0</v>
      </c>
    </row>
    <row r="138" spans="1:15" s="10" customFormat="1" x14ac:dyDescent="0.2">
      <c r="A138" s="11">
        <v>3700</v>
      </c>
      <c r="B138" s="12" t="s">
        <v>137</v>
      </c>
      <c r="C138" s="17">
        <f t="shared" ref="C138:O138" si="61">SUM(C139:C142)</f>
        <v>46226.7</v>
      </c>
      <c r="D138" s="17">
        <f t="shared" si="61"/>
        <v>50493.58</v>
      </c>
      <c r="E138" s="17">
        <f t="shared" si="61"/>
        <v>61757.18</v>
      </c>
      <c r="F138" s="17">
        <f t="shared" si="61"/>
        <v>61513.15</v>
      </c>
      <c r="G138" s="17">
        <f t="shared" si="61"/>
        <v>56762.87</v>
      </c>
      <c r="H138" s="17">
        <f t="shared" si="61"/>
        <v>129331.93</v>
      </c>
      <c r="I138" s="17">
        <f t="shared" si="61"/>
        <v>72745.08</v>
      </c>
      <c r="J138" s="17">
        <f t="shared" si="61"/>
        <v>70619.740000000005</v>
      </c>
      <c r="K138" s="17">
        <f t="shared" si="61"/>
        <v>64680.34</v>
      </c>
      <c r="L138" s="17">
        <f t="shared" si="61"/>
        <v>0</v>
      </c>
      <c r="M138" s="17">
        <f t="shared" si="61"/>
        <v>0</v>
      </c>
      <c r="N138" s="17">
        <f t="shared" si="61"/>
        <v>0</v>
      </c>
      <c r="O138" s="17">
        <f t="shared" si="61"/>
        <v>614130.56999999995</v>
      </c>
    </row>
    <row r="139" spans="1:15" s="10" customFormat="1" x14ac:dyDescent="0.2">
      <c r="A139" s="13">
        <v>371</v>
      </c>
      <c r="B139" s="14" t="s">
        <v>138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18902</v>
      </c>
      <c r="I139" s="19">
        <v>0</v>
      </c>
      <c r="J139" s="19">
        <v>0</v>
      </c>
      <c r="K139" s="19">
        <v>8102.38</v>
      </c>
      <c r="L139" s="19"/>
      <c r="M139" s="19"/>
      <c r="N139" s="19"/>
      <c r="O139" s="19">
        <f t="shared" ref="O139:O142" si="62">SUM(C139:N139)</f>
        <v>27004.38</v>
      </c>
    </row>
    <row r="140" spans="1:15" s="10" customFormat="1" x14ac:dyDescent="0.2">
      <c r="A140" s="13">
        <v>372</v>
      </c>
      <c r="B140" s="14" t="s">
        <v>139</v>
      </c>
      <c r="C140" s="19">
        <v>40725</v>
      </c>
      <c r="D140" s="19">
        <v>41739</v>
      </c>
      <c r="E140" s="19">
        <v>54364</v>
      </c>
      <c r="F140" s="19">
        <v>39157</v>
      </c>
      <c r="G140" s="19">
        <v>34568</v>
      </c>
      <c r="H140" s="19">
        <v>51983</v>
      </c>
      <c r="I140" s="19">
        <v>38571</v>
      </c>
      <c r="J140" s="19">
        <v>51792</v>
      </c>
      <c r="K140" s="19">
        <v>39593</v>
      </c>
      <c r="L140" s="19"/>
      <c r="M140" s="19"/>
      <c r="N140" s="19"/>
      <c r="O140" s="19">
        <f t="shared" si="62"/>
        <v>392492</v>
      </c>
    </row>
    <row r="141" spans="1:15" s="10" customFormat="1" x14ac:dyDescent="0.2">
      <c r="A141" s="13">
        <v>375</v>
      </c>
      <c r="B141" s="14" t="s">
        <v>140</v>
      </c>
      <c r="C141" s="19">
        <v>5501.7</v>
      </c>
      <c r="D141" s="19">
        <v>8754.58</v>
      </c>
      <c r="E141" s="19">
        <v>7393.1799999999994</v>
      </c>
      <c r="F141" s="19">
        <v>22356.15</v>
      </c>
      <c r="G141" s="19">
        <v>17796.870000000003</v>
      </c>
      <c r="H141" s="19">
        <v>56446.93</v>
      </c>
      <c r="I141" s="19">
        <v>27406.080000000002</v>
      </c>
      <c r="J141" s="19">
        <v>18827.740000000002</v>
      </c>
      <c r="K141" s="19">
        <v>13374.77</v>
      </c>
      <c r="L141" s="19"/>
      <c r="M141" s="19"/>
      <c r="N141" s="19"/>
      <c r="O141" s="19">
        <f t="shared" si="62"/>
        <v>177857.99999999997</v>
      </c>
    </row>
    <row r="142" spans="1:15" s="10" customFormat="1" x14ac:dyDescent="0.2">
      <c r="A142" s="13">
        <v>379</v>
      </c>
      <c r="B142" s="14" t="s">
        <v>238</v>
      </c>
      <c r="C142" s="19">
        <v>0</v>
      </c>
      <c r="D142" s="19">
        <v>0</v>
      </c>
      <c r="E142" s="19">
        <v>0</v>
      </c>
      <c r="F142" s="19">
        <v>0</v>
      </c>
      <c r="G142" s="19">
        <v>4398</v>
      </c>
      <c r="H142" s="19">
        <v>2000</v>
      </c>
      <c r="I142" s="19">
        <v>6768</v>
      </c>
      <c r="J142" s="19">
        <v>0</v>
      </c>
      <c r="K142" s="19">
        <v>3610.19</v>
      </c>
      <c r="L142" s="19"/>
      <c r="M142" s="19"/>
      <c r="N142" s="19"/>
      <c r="O142" s="19">
        <f t="shared" si="62"/>
        <v>16776.189999999999</v>
      </c>
    </row>
    <row r="143" spans="1:15" s="10" customFormat="1" x14ac:dyDescent="0.2">
      <c r="A143" s="11">
        <v>3800</v>
      </c>
      <c r="B143" s="12" t="s">
        <v>141</v>
      </c>
      <c r="C143" s="17">
        <f t="shared" ref="C143:N143" si="63">SUM(C144:C147)</f>
        <v>14280.8</v>
      </c>
      <c r="D143" s="17">
        <f t="shared" si="63"/>
        <v>1095.98</v>
      </c>
      <c r="E143" s="17">
        <f t="shared" si="63"/>
        <v>0</v>
      </c>
      <c r="F143" s="17">
        <f t="shared" si="63"/>
        <v>165160</v>
      </c>
      <c r="G143" s="17">
        <f t="shared" si="63"/>
        <v>2199.12</v>
      </c>
      <c r="H143" s="17">
        <f t="shared" si="63"/>
        <v>49.99</v>
      </c>
      <c r="I143" s="17">
        <f t="shared" si="63"/>
        <v>0</v>
      </c>
      <c r="J143" s="17">
        <f t="shared" si="63"/>
        <v>0</v>
      </c>
      <c r="K143" s="17">
        <f t="shared" si="63"/>
        <v>1399.99</v>
      </c>
      <c r="L143" s="17">
        <f t="shared" si="63"/>
        <v>0</v>
      </c>
      <c r="M143" s="17">
        <f t="shared" si="63"/>
        <v>0</v>
      </c>
      <c r="N143" s="17">
        <f t="shared" si="63"/>
        <v>0</v>
      </c>
      <c r="O143" s="17">
        <f t="shared" ref="O143" si="64">SUM(O144:O147)</f>
        <v>184185.87999999998</v>
      </c>
    </row>
    <row r="144" spans="1:15" s="10" customFormat="1" x14ac:dyDescent="0.2">
      <c r="A144" s="13">
        <v>382</v>
      </c>
      <c r="B144" s="14" t="s">
        <v>142</v>
      </c>
      <c r="C144" s="19">
        <v>14280.8</v>
      </c>
      <c r="D144" s="19">
        <v>1095.98</v>
      </c>
      <c r="E144" s="19">
        <v>0</v>
      </c>
      <c r="F144" s="19">
        <v>165160</v>
      </c>
      <c r="G144" s="19">
        <v>2199.12</v>
      </c>
      <c r="H144" s="19">
        <v>49.99</v>
      </c>
      <c r="I144" s="19">
        <v>0</v>
      </c>
      <c r="J144" s="19">
        <v>0</v>
      </c>
      <c r="K144" s="19">
        <v>1399.99</v>
      </c>
      <c r="L144" s="19"/>
      <c r="M144" s="19"/>
      <c r="N144" s="19"/>
      <c r="O144" s="19">
        <f t="shared" ref="O144:O147" si="65">SUM(C144:N144)</f>
        <v>184185.87999999998</v>
      </c>
    </row>
    <row r="145" spans="1:15" s="10" customFormat="1" x14ac:dyDescent="0.2">
      <c r="A145" s="13">
        <v>383</v>
      </c>
      <c r="B145" s="14" t="s">
        <v>143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/>
      <c r="M145" s="19"/>
      <c r="N145" s="19"/>
      <c r="O145" s="19">
        <f t="shared" si="65"/>
        <v>0</v>
      </c>
    </row>
    <row r="146" spans="1:15" s="10" customFormat="1" x14ac:dyDescent="0.2">
      <c r="A146" s="13">
        <v>384</v>
      </c>
      <c r="B146" s="14" t="s">
        <v>244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/>
      <c r="M146" s="19"/>
      <c r="N146" s="19"/>
      <c r="O146" s="19">
        <f t="shared" si="65"/>
        <v>0</v>
      </c>
    </row>
    <row r="147" spans="1:15" s="10" customFormat="1" x14ac:dyDescent="0.2">
      <c r="A147" s="13">
        <v>385</v>
      </c>
      <c r="B147" s="14" t="s">
        <v>144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/>
      <c r="M147" s="19"/>
      <c r="N147" s="19"/>
      <c r="O147" s="19">
        <f t="shared" si="65"/>
        <v>0</v>
      </c>
    </row>
    <row r="148" spans="1:15" s="10" customFormat="1" x14ac:dyDescent="0.2">
      <c r="A148" s="11">
        <v>3900</v>
      </c>
      <c r="B148" s="12" t="s">
        <v>145</v>
      </c>
      <c r="C148" s="17">
        <f t="shared" ref="C148:N148" si="66">SUM(C149:C154)</f>
        <v>2213769.98</v>
      </c>
      <c r="D148" s="17">
        <f t="shared" si="66"/>
        <v>320737.37</v>
      </c>
      <c r="E148" s="17">
        <f t="shared" si="66"/>
        <v>386277.85000000003</v>
      </c>
      <c r="F148" s="17">
        <f t="shared" si="66"/>
        <v>325282.39</v>
      </c>
      <c r="G148" s="17">
        <f t="shared" si="66"/>
        <v>2183278.2599999998</v>
      </c>
      <c r="H148" s="17">
        <f t="shared" si="66"/>
        <v>1063608.42</v>
      </c>
      <c r="I148" s="17">
        <f t="shared" si="66"/>
        <v>504424.38</v>
      </c>
      <c r="J148" s="17">
        <f t="shared" si="66"/>
        <v>346500.86</v>
      </c>
      <c r="K148" s="17">
        <f t="shared" si="66"/>
        <v>369972.96</v>
      </c>
      <c r="L148" s="17">
        <f t="shared" si="66"/>
        <v>0</v>
      </c>
      <c r="M148" s="17">
        <f t="shared" si="66"/>
        <v>0</v>
      </c>
      <c r="N148" s="17">
        <f t="shared" si="66"/>
        <v>0</v>
      </c>
      <c r="O148" s="17">
        <f t="shared" ref="O148" si="67">SUM(O149:O154)</f>
        <v>7713852.4699999997</v>
      </c>
    </row>
    <row r="149" spans="1:15" s="10" customFormat="1" x14ac:dyDescent="0.2">
      <c r="A149" s="13">
        <v>392</v>
      </c>
      <c r="B149" s="14" t="s">
        <v>146</v>
      </c>
      <c r="C149" s="19">
        <v>1900456.98</v>
      </c>
      <c r="D149" s="19">
        <v>13101.369999999999</v>
      </c>
      <c r="E149" s="19">
        <v>979.89</v>
      </c>
      <c r="F149" s="19">
        <v>580.39</v>
      </c>
      <c r="G149" s="19">
        <v>812.26</v>
      </c>
      <c r="H149" s="19">
        <v>89526.92</v>
      </c>
      <c r="I149" s="19">
        <v>2383.7799999999997</v>
      </c>
      <c r="J149" s="19">
        <v>2122.2599999999998</v>
      </c>
      <c r="K149" s="19">
        <v>1873.96</v>
      </c>
      <c r="L149" s="19"/>
      <c r="M149" s="19"/>
      <c r="N149" s="19"/>
      <c r="O149" s="19">
        <f t="shared" ref="O149:O154" si="68">SUM(C149:N149)</f>
        <v>2011837.8099999998</v>
      </c>
    </row>
    <row r="150" spans="1:15" s="10" customFormat="1" x14ac:dyDescent="0.2">
      <c r="A150" s="13">
        <v>394</v>
      </c>
      <c r="B150" s="14" t="s">
        <v>243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/>
      <c r="M150" s="19"/>
      <c r="N150" s="19"/>
      <c r="O150" s="19">
        <f t="shared" si="68"/>
        <v>0</v>
      </c>
    </row>
    <row r="151" spans="1:15" s="10" customFormat="1" x14ac:dyDescent="0.2">
      <c r="A151" s="23">
        <v>395</v>
      </c>
      <c r="B151" s="24" t="s">
        <v>147</v>
      </c>
      <c r="C151" s="19">
        <v>0</v>
      </c>
      <c r="D151" s="19">
        <v>54</v>
      </c>
      <c r="E151" s="19">
        <v>358</v>
      </c>
      <c r="F151" s="19">
        <v>0</v>
      </c>
      <c r="G151" s="19">
        <v>0</v>
      </c>
      <c r="H151" s="19">
        <v>1143</v>
      </c>
      <c r="I151" s="19">
        <v>0</v>
      </c>
      <c r="J151" s="19">
        <v>0</v>
      </c>
      <c r="K151" s="19">
        <v>0</v>
      </c>
      <c r="L151" s="19"/>
      <c r="M151" s="19"/>
      <c r="N151" s="19"/>
      <c r="O151" s="25">
        <f t="shared" si="68"/>
        <v>1555</v>
      </c>
    </row>
    <row r="152" spans="1:15" s="10" customFormat="1" x14ac:dyDescent="0.2">
      <c r="A152" s="23">
        <v>396</v>
      </c>
      <c r="B152" s="24" t="s">
        <v>148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167430</v>
      </c>
      <c r="J152" s="19">
        <v>0</v>
      </c>
      <c r="K152" s="19">
        <v>0</v>
      </c>
      <c r="L152" s="19"/>
      <c r="M152" s="19"/>
      <c r="N152" s="19"/>
      <c r="O152" s="25">
        <f t="shared" si="68"/>
        <v>167430</v>
      </c>
    </row>
    <row r="153" spans="1:15" s="10" customFormat="1" x14ac:dyDescent="0.2">
      <c r="A153" s="13">
        <v>398</v>
      </c>
      <c r="B153" s="14" t="s">
        <v>149</v>
      </c>
      <c r="C153" s="19">
        <v>312393</v>
      </c>
      <c r="D153" s="19">
        <v>307176</v>
      </c>
      <c r="E153" s="19">
        <v>372641</v>
      </c>
      <c r="F153" s="19">
        <v>322412</v>
      </c>
      <c r="G153" s="19">
        <v>337718</v>
      </c>
      <c r="H153" s="19">
        <v>382066</v>
      </c>
      <c r="I153" s="19">
        <v>334541</v>
      </c>
      <c r="J153" s="19">
        <v>330409</v>
      </c>
      <c r="K153" s="19">
        <v>365487</v>
      </c>
      <c r="L153" s="19"/>
      <c r="M153" s="19"/>
      <c r="N153" s="19"/>
      <c r="O153" s="19">
        <f t="shared" si="68"/>
        <v>3064843</v>
      </c>
    </row>
    <row r="154" spans="1:15" s="10" customFormat="1" x14ac:dyDescent="0.2">
      <c r="A154" s="13">
        <v>399</v>
      </c>
      <c r="B154" s="14" t="s">
        <v>150</v>
      </c>
      <c r="C154" s="19">
        <v>920</v>
      </c>
      <c r="D154" s="19">
        <v>406</v>
      </c>
      <c r="E154" s="19">
        <v>12298.96</v>
      </c>
      <c r="F154" s="19">
        <v>2290</v>
      </c>
      <c r="G154" s="19">
        <v>1844748</v>
      </c>
      <c r="H154" s="19">
        <v>590872.5</v>
      </c>
      <c r="I154" s="19">
        <v>69.599999999999994</v>
      </c>
      <c r="J154" s="19">
        <v>13969.6</v>
      </c>
      <c r="K154" s="19">
        <v>2612</v>
      </c>
      <c r="L154" s="19"/>
      <c r="M154" s="19"/>
      <c r="N154" s="19"/>
      <c r="O154" s="19">
        <f t="shared" si="68"/>
        <v>2468186.66</v>
      </c>
    </row>
    <row r="155" spans="1:15" s="10" customFormat="1" x14ac:dyDescent="0.2">
      <c r="A155" s="8">
        <v>4000</v>
      </c>
      <c r="B155" s="9" t="s">
        <v>151</v>
      </c>
      <c r="C155" s="20">
        <f t="shared" ref="C155:O155" si="69">C156+C158+C159+C160+C162+C165+C166+C167+C168</f>
        <v>472869.86</v>
      </c>
      <c r="D155" s="20">
        <f t="shared" si="69"/>
        <v>583853.50000000012</v>
      </c>
      <c r="E155" s="20">
        <f t="shared" si="69"/>
        <v>739639.93</v>
      </c>
      <c r="F155" s="20">
        <f t="shared" si="69"/>
        <v>520969.82999999996</v>
      </c>
      <c r="G155" s="20">
        <f t="shared" si="69"/>
        <v>592708.39</v>
      </c>
      <c r="H155" s="20">
        <f t="shared" si="69"/>
        <v>849022.76</v>
      </c>
      <c r="I155" s="20">
        <f t="shared" si="69"/>
        <v>566080.23</v>
      </c>
      <c r="J155" s="20">
        <f t="shared" ref="J155:K155" si="70">J156+J158+J159+J160+J162+J165+J166+J167+J168</f>
        <v>654456.49</v>
      </c>
      <c r="K155" s="20">
        <f t="shared" si="70"/>
        <v>720484.61</v>
      </c>
      <c r="L155" s="20">
        <f t="shared" ref="L155:N155" si="71">L156+L158+L159+L160+L162+L165+L166+L167+L168</f>
        <v>0</v>
      </c>
      <c r="M155" s="20">
        <f t="shared" si="71"/>
        <v>0</v>
      </c>
      <c r="N155" s="20">
        <f t="shared" si="71"/>
        <v>0</v>
      </c>
      <c r="O155" s="20">
        <f t="shared" si="69"/>
        <v>5700085.5999999996</v>
      </c>
    </row>
    <row r="156" spans="1:15" s="10" customFormat="1" x14ac:dyDescent="0.2">
      <c r="A156" s="11">
        <v>4100</v>
      </c>
      <c r="B156" s="12" t="s">
        <v>152</v>
      </c>
      <c r="C156" s="17">
        <f t="shared" ref="C156:N156" si="72">SUM(C157)</f>
        <v>0</v>
      </c>
      <c r="D156" s="17">
        <f t="shared" si="72"/>
        <v>0</v>
      </c>
      <c r="E156" s="17">
        <f t="shared" si="72"/>
        <v>0</v>
      </c>
      <c r="F156" s="17">
        <f t="shared" si="72"/>
        <v>0</v>
      </c>
      <c r="G156" s="17">
        <f t="shared" si="72"/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17">
        <f t="shared" si="72"/>
        <v>0</v>
      </c>
      <c r="L156" s="17">
        <f t="shared" si="72"/>
        <v>0</v>
      </c>
      <c r="M156" s="17">
        <f t="shared" si="72"/>
        <v>0</v>
      </c>
      <c r="N156" s="17">
        <f t="shared" si="72"/>
        <v>0</v>
      </c>
      <c r="O156" s="17">
        <f t="shared" ref="O156" si="73">SUM(O157)</f>
        <v>0</v>
      </c>
    </row>
    <row r="157" spans="1:15" s="10" customFormat="1" ht="25.5" x14ac:dyDescent="0.2">
      <c r="A157" s="13">
        <v>415</v>
      </c>
      <c r="B157" s="14" t="s">
        <v>153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/>
      <c r="M157" s="19"/>
      <c r="N157" s="19"/>
      <c r="O157" s="15">
        <f>SUM(C157:N157)</f>
        <v>0</v>
      </c>
    </row>
    <row r="158" spans="1:15" s="10" customFormat="1" x14ac:dyDescent="0.2">
      <c r="A158" s="11">
        <v>4200</v>
      </c>
      <c r="B158" s="12" t="s">
        <v>154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</row>
    <row r="159" spans="1:15" s="10" customFormat="1" x14ac:dyDescent="0.2">
      <c r="A159" s="11">
        <v>4300</v>
      </c>
      <c r="B159" s="12" t="s">
        <v>155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</row>
    <row r="160" spans="1:15" s="10" customFormat="1" x14ac:dyDescent="0.2">
      <c r="A160" s="11">
        <v>4400</v>
      </c>
      <c r="B160" s="12" t="s">
        <v>156</v>
      </c>
      <c r="C160" s="17">
        <f t="shared" ref="C160:O160" si="74">SUM(C161:C161)</f>
        <v>0</v>
      </c>
      <c r="D160" s="17">
        <f t="shared" si="74"/>
        <v>0</v>
      </c>
      <c r="E160" s="17">
        <f t="shared" si="74"/>
        <v>0</v>
      </c>
      <c r="F160" s="17">
        <f t="shared" si="74"/>
        <v>0</v>
      </c>
      <c r="G160" s="17">
        <f t="shared" si="74"/>
        <v>0</v>
      </c>
      <c r="H160" s="17">
        <f t="shared" si="74"/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f t="shared" si="74"/>
        <v>0</v>
      </c>
      <c r="N160" s="17">
        <f t="shared" si="74"/>
        <v>0</v>
      </c>
      <c r="O160" s="17">
        <f t="shared" si="74"/>
        <v>0</v>
      </c>
    </row>
    <row r="161" spans="1:15" s="10" customFormat="1" x14ac:dyDescent="0.2">
      <c r="A161" s="13">
        <v>441</v>
      </c>
      <c r="B161" s="14" t="s">
        <v>157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/>
      <c r="M161" s="19"/>
      <c r="N161" s="19"/>
      <c r="O161" s="15">
        <f t="shared" ref="O161" si="75">SUM(C161:N161)</f>
        <v>0</v>
      </c>
    </row>
    <row r="162" spans="1:15" s="10" customFormat="1" x14ac:dyDescent="0.2">
      <c r="A162" s="11">
        <v>4500</v>
      </c>
      <c r="B162" s="12" t="s">
        <v>158</v>
      </c>
      <c r="C162" s="17">
        <f t="shared" ref="C162:N162" si="76">+C163+C164</f>
        <v>472869.86</v>
      </c>
      <c r="D162" s="17">
        <f t="shared" si="76"/>
        <v>583853.50000000012</v>
      </c>
      <c r="E162" s="17">
        <f t="shared" si="76"/>
        <v>739639.93</v>
      </c>
      <c r="F162" s="17">
        <f t="shared" si="76"/>
        <v>520969.82999999996</v>
      </c>
      <c r="G162" s="17">
        <f t="shared" si="76"/>
        <v>592708.39</v>
      </c>
      <c r="H162" s="17">
        <f t="shared" si="76"/>
        <v>849022.76</v>
      </c>
      <c r="I162" s="17">
        <f t="shared" si="76"/>
        <v>566080.23</v>
      </c>
      <c r="J162" s="17">
        <f t="shared" si="76"/>
        <v>654456.49</v>
      </c>
      <c r="K162" s="17">
        <f t="shared" si="76"/>
        <v>720484.61</v>
      </c>
      <c r="L162" s="17">
        <f t="shared" si="76"/>
        <v>0</v>
      </c>
      <c r="M162" s="17">
        <f t="shared" si="76"/>
        <v>0</v>
      </c>
      <c r="N162" s="17">
        <f t="shared" si="76"/>
        <v>0</v>
      </c>
      <c r="O162" s="17">
        <f t="shared" ref="O162" si="77">+O163+O164</f>
        <v>5700085.5999999996</v>
      </c>
    </row>
    <row r="163" spans="1:15" s="10" customFormat="1" x14ac:dyDescent="0.2">
      <c r="A163" s="13">
        <v>451</v>
      </c>
      <c r="B163" s="14" t="s">
        <v>241</v>
      </c>
      <c r="C163" s="19">
        <v>208834.72</v>
      </c>
      <c r="D163" s="19">
        <v>226659.88000000003</v>
      </c>
      <c r="E163" s="19">
        <v>248308.85</v>
      </c>
      <c r="F163" s="19">
        <v>240097.75</v>
      </c>
      <c r="G163" s="19">
        <v>236704.34</v>
      </c>
      <c r="H163" s="19">
        <v>262741.26</v>
      </c>
      <c r="I163" s="19">
        <v>243280.51</v>
      </c>
      <c r="J163" s="19">
        <v>254080.75000000003</v>
      </c>
      <c r="K163" s="19">
        <v>249932.16</v>
      </c>
      <c r="L163" s="19"/>
      <c r="M163" s="19"/>
      <c r="N163" s="19"/>
      <c r="O163" s="19">
        <f t="shared" ref="O163:O164" si="78">SUM(C163:N163)</f>
        <v>2170640.2200000002</v>
      </c>
    </row>
    <row r="164" spans="1:15" s="10" customFormat="1" x14ac:dyDescent="0.2">
      <c r="A164" s="13">
        <v>452</v>
      </c>
      <c r="B164" s="14" t="s">
        <v>242</v>
      </c>
      <c r="C164" s="19">
        <v>264035.14</v>
      </c>
      <c r="D164" s="19">
        <v>357193.62000000005</v>
      </c>
      <c r="E164" s="19">
        <v>491331.08</v>
      </c>
      <c r="F164" s="19">
        <v>280872.07999999996</v>
      </c>
      <c r="G164" s="19">
        <v>356004.05</v>
      </c>
      <c r="H164" s="19">
        <v>586281.5</v>
      </c>
      <c r="I164" s="19">
        <v>322799.71999999997</v>
      </c>
      <c r="J164" s="19">
        <v>400375.74</v>
      </c>
      <c r="K164" s="19">
        <v>470552.45</v>
      </c>
      <c r="L164" s="19"/>
      <c r="M164" s="19"/>
      <c r="N164" s="19"/>
      <c r="O164" s="19">
        <f t="shared" si="78"/>
        <v>3529445.38</v>
      </c>
    </row>
    <row r="165" spans="1:15" s="10" customFormat="1" x14ac:dyDescent="0.2">
      <c r="A165" s="11">
        <v>4600</v>
      </c>
      <c r="B165" s="12" t="s">
        <v>159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</row>
    <row r="166" spans="1:15" s="10" customFormat="1" x14ac:dyDescent="0.2">
      <c r="A166" s="11">
        <v>4700</v>
      </c>
      <c r="B166" s="12" t="s">
        <v>160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</row>
    <row r="167" spans="1:15" s="10" customFormat="1" x14ac:dyDescent="0.2">
      <c r="A167" s="11">
        <v>4800</v>
      </c>
      <c r="B167" s="12" t="s">
        <v>161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</row>
    <row r="168" spans="1:15" s="10" customFormat="1" x14ac:dyDescent="0.2">
      <c r="A168" s="11">
        <v>4900</v>
      </c>
      <c r="B168" s="12" t="s">
        <v>162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</row>
    <row r="169" spans="1:15" s="10" customFormat="1" x14ac:dyDescent="0.2">
      <c r="A169" s="8">
        <v>5000</v>
      </c>
      <c r="B169" s="9" t="s">
        <v>163</v>
      </c>
      <c r="C169" s="20">
        <f t="shared" ref="C169:N169" si="79">C170+C175+C180+C183+C188+C189+C198+C199+C203</f>
        <v>1152828.3999999999</v>
      </c>
      <c r="D169" s="20">
        <f t="shared" ref="D169:J169" si="80">D170+D175+D180+D183+D188+D189+D198+D199+D203</f>
        <v>964473</v>
      </c>
      <c r="E169" s="20">
        <f t="shared" si="80"/>
        <v>1818681.69</v>
      </c>
      <c r="F169" s="20">
        <f t="shared" si="80"/>
        <v>691125.1</v>
      </c>
      <c r="G169" s="20">
        <f t="shared" si="80"/>
        <v>160929.21000000002</v>
      </c>
      <c r="H169" s="20">
        <f t="shared" si="80"/>
        <v>2243441.7400000002</v>
      </c>
      <c r="I169" s="20">
        <f t="shared" si="80"/>
        <v>570119.30000000005</v>
      </c>
      <c r="J169" s="20">
        <f t="shared" si="80"/>
        <v>2289712.0499999998</v>
      </c>
      <c r="K169" s="20">
        <f t="shared" ref="K169:L169" si="81">K170+K175+K180+K183+K188+K189+K198+K199+K203</f>
        <v>237656.16</v>
      </c>
      <c r="L169" s="20">
        <f t="shared" si="81"/>
        <v>0</v>
      </c>
      <c r="M169" s="20">
        <f t="shared" si="79"/>
        <v>0</v>
      </c>
      <c r="N169" s="20">
        <f t="shared" si="79"/>
        <v>0</v>
      </c>
      <c r="O169" s="20">
        <f t="shared" ref="O169" si="82">O170+O175+O180+O183+O188+O189+O198+O199+O203</f>
        <v>10128966.65</v>
      </c>
    </row>
    <row r="170" spans="1:15" s="10" customFormat="1" x14ac:dyDescent="0.2">
      <c r="A170" s="11">
        <v>5100</v>
      </c>
      <c r="B170" s="12" t="s">
        <v>164</v>
      </c>
      <c r="C170" s="17">
        <f t="shared" ref="C170:N170" si="83">SUM(C171:C174)</f>
        <v>62628.4</v>
      </c>
      <c r="D170" s="17">
        <f t="shared" si="83"/>
        <v>35083.040000000001</v>
      </c>
      <c r="E170" s="17">
        <f t="shared" si="83"/>
        <v>9557.24</v>
      </c>
      <c r="F170" s="17">
        <f t="shared" si="83"/>
        <v>0</v>
      </c>
      <c r="G170" s="17">
        <f t="shared" si="83"/>
        <v>67860</v>
      </c>
      <c r="H170" s="17">
        <f t="shared" si="83"/>
        <v>184976.5</v>
      </c>
      <c r="I170" s="17">
        <f t="shared" si="83"/>
        <v>0</v>
      </c>
      <c r="J170" s="17">
        <f t="shared" si="83"/>
        <v>22365.96</v>
      </c>
      <c r="K170" s="17">
        <f t="shared" ref="K170:L170" si="84">SUM(K171:K174)</f>
        <v>14008.16</v>
      </c>
      <c r="L170" s="17">
        <f t="shared" si="84"/>
        <v>0</v>
      </c>
      <c r="M170" s="17">
        <f t="shared" si="83"/>
        <v>0</v>
      </c>
      <c r="N170" s="17">
        <f t="shared" si="83"/>
        <v>0</v>
      </c>
      <c r="O170" s="17">
        <f t="shared" ref="O170" si="85">SUM(O171:O174)</f>
        <v>396479.3</v>
      </c>
    </row>
    <row r="171" spans="1:15" s="10" customFormat="1" x14ac:dyDescent="0.2">
      <c r="A171" s="13">
        <v>511</v>
      </c>
      <c r="B171" s="14" t="s">
        <v>165</v>
      </c>
      <c r="C171" s="19">
        <v>0</v>
      </c>
      <c r="D171" s="19">
        <v>0</v>
      </c>
      <c r="E171" s="19">
        <v>0</v>
      </c>
      <c r="F171" s="19">
        <v>0</v>
      </c>
      <c r="G171" s="19">
        <v>46400</v>
      </c>
      <c r="H171" s="19">
        <v>0</v>
      </c>
      <c r="I171" s="19">
        <v>0</v>
      </c>
      <c r="J171" s="19">
        <v>0</v>
      </c>
      <c r="K171" s="19">
        <v>0</v>
      </c>
      <c r="L171" s="19"/>
      <c r="M171" s="19"/>
      <c r="N171" s="19"/>
      <c r="O171" s="19">
        <f t="shared" ref="O171:O174" si="86">SUM(C171:N171)</f>
        <v>46400</v>
      </c>
    </row>
    <row r="172" spans="1:15" s="10" customFormat="1" x14ac:dyDescent="0.2">
      <c r="A172" s="13">
        <v>512</v>
      </c>
      <c r="B172" s="14" t="s">
        <v>166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/>
      <c r="M172" s="19"/>
      <c r="N172" s="19"/>
      <c r="O172" s="19">
        <f t="shared" si="86"/>
        <v>0</v>
      </c>
    </row>
    <row r="173" spans="1:15" s="10" customFormat="1" x14ac:dyDescent="0.2">
      <c r="A173" s="13">
        <v>515</v>
      </c>
      <c r="B173" s="14" t="s">
        <v>167</v>
      </c>
      <c r="C173" s="19">
        <v>62628.4</v>
      </c>
      <c r="D173" s="19">
        <v>35083.040000000001</v>
      </c>
      <c r="E173" s="19">
        <v>9557.24</v>
      </c>
      <c r="F173" s="19">
        <v>0</v>
      </c>
      <c r="G173" s="19">
        <v>21460</v>
      </c>
      <c r="H173" s="19">
        <v>184976.5</v>
      </c>
      <c r="I173" s="19">
        <v>0</v>
      </c>
      <c r="J173" s="19">
        <v>22365.96</v>
      </c>
      <c r="K173" s="19">
        <v>14008.16</v>
      </c>
      <c r="L173" s="19"/>
      <c r="M173" s="19"/>
      <c r="N173" s="19"/>
      <c r="O173" s="19">
        <f t="shared" si="86"/>
        <v>350079.3</v>
      </c>
    </row>
    <row r="174" spans="1:15" s="10" customFormat="1" x14ac:dyDescent="0.2">
      <c r="A174" s="13">
        <v>519</v>
      </c>
      <c r="B174" s="14" t="s">
        <v>168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/>
      <c r="M174" s="19"/>
      <c r="N174" s="19"/>
      <c r="O174" s="19">
        <f t="shared" si="86"/>
        <v>0</v>
      </c>
    </row>
    <row r="175" spans="1:15" s="10" customFormat="1" x14ac:dyDescent="0.2">
      <c r="A175" s="11">
        <v>5200</v>
      </c>
      <c r="B175" s="12" t="s">
        <v>169</v>
      </c>
      <c r="C175" s="17">
        <f t="shared" ref="C175:N175" si="87">SUM(C176:C179)</f>
        <v>0</v>
      </c>
      <c r="D175" s="17">
        <f t="shared" si="87"/>
        <v>0</v>
      </c>
      <c r="E175" s="17">
        <f t="shared" si="87"/>
        <v>0</v>
      </c>
      <c r="F175" s="17">
        <f t="shared" si="87"/>
        <v>0</v>
      </c>
      <c r="G175" s="17">
        <f t="shared" si="87"/>
        <v>0</v>
      </c>
      <c r="H175" s="17">
        <f t="shared" si="87"/>
        <v>0</v>
      </c>
      <c r="I175" s="17">
        <f t="shared" si="87"/>
        <v>0</v>
      </c>
      <c r="J175" s="17">
        <f t="shared" si="87"/>
        <v>19140</v>
      </c>
      <c r="K175" s="17">
        <f t="shared" si="87"/>
        <v>0</v>
      </c>
      <c r="L175" s="17">
        <f t="shared" si="87"/>
        <v>0</v>
      </c>
      <c r="M175" s="17">
        <f t="shared" si="87"/>
        <v>0</v>
      </c>
      <c r="N175" s="17">
        <f t="shared" si="87"/>
        <v>0</v>
      </c>
      <c r="O175" s="17">
        <f t="shared" ref="O175" si="88">SUM(O176:O179)</f>
        <v>19140</v>
      </c>
    </row>
    <row r="176" spans="1:15" s="10" customFormat="1" x14ac:dyDescent="0.2">
      <c r="A176" s="13">
        <v>521</v>
      </c>
      <c r="B176" s="14" t="s">
        <v>170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19140</v>
      </c>
      <c r="K176" s="19">
        <v>0</v>
      </c>
      <c r="L176" s="19"/>
      <c r="M176" s="19"/>
      <c r="N176" s="19"/>
      <c r="O176" s="19">
        <f t="shared" ref="O176:O179" si="89">SUM(C176:N176)</f>
        <v>19140</v>
      </c>
    </row>
    <row r="177" spans="1:15" s="10" customFormat="1" x14ac:dyDescent="0.2">
      <c r="A177" s="13">
        <v>522</v>
      </c>
      <c r="B177" s="14" t="s">
        <v>171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/>
      <c r="M177" s="19"/>
      <c r="N177" s="19"/>
      <c r="O177" s="19">
        <f t="shared" si="89"/>
        <v>0</v>
      </c>
    </row>
    <row r="178" spans="1:15" s="10" customFormat="1" x14ac:dyDescent="0.2">
      <c r="A178" s="13">
        <v>523</v>
      </c>
      <c r="B178" s="14" t="s">
        <v>172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/>
      <c r="M178" s="19"/>
      <c r="N178" s="19"/>
      <c r="O178" s="19">
        <f t="shared" si="89"/>
        <v>0</v>
      </c>
    </row>
    <row r="179" spans="1:15" s="10" customFormat="1" x14ac:dyDescent="0.2">
      <c r="A179" s="13">
        <v>529</v>
      </c>
      <c r="B179" s="14" t="s">
        <v>173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/>
      <c r="M179" s="19"/>
      <c r="N179" s="19"/>
      <c r="O179" s="19">
        <f t="shared" si="89"/>
        <v>0</v>
      </c>
    </row>
    <row r="180" spans="1:15" s="10" customFormat="1" x14ac:dyDescent="0.2">
      <c r="A180" s="11">
        <v>5300</v>
      </c>
      <c r="B180" s="12" t="s">
        <v>174</v>
      </c>
      <c r="C180" s="17">
        <f t="shared" ref="C180:N180" si="90">SUM(C181:C182)</f>
        <v>0</v>
      </c>
      <c r="D180" s="17">
        <f t="shared" si="90"/>
        <v>0</v>
      </c>
      <c r="E180" s="17">
        <f t="shared" si="90"/>
        <v>0</v>
      </c>
      <c r="F180" s="17">
        <f t="shared" si="90"/>
        <v>0</v>
      </c>
      <c r="G180" s="17">
        <f t="shared" si="90"/>
        <v>0</v>
      </c>
      <c r="H180" s="17">
        <f t="shared" si="90"/>
        <v>0</v>
      </c>
      <c r="I180" s="17">
        <f t="shared" si="90"/>
        <v>0</v>
      </c>
      <c r="J180" s="17">
        <f t="shared" si="90"/>
        <v>0</v>
      </c>
      <c r="K180" s="17">
        <f t="shared" si="90"/>
        <v>0</v>
      </c>
      <c r="L180" s="17">
        <f t="shared" si="90"/>
        <v>0</v>
      </c>
      <c r="M180" s="17">
        <f t="shared" si="90"/>
        <v>0</v>
      </c>
      <c r="N180" s="17">
        <f t="shared" si="90"/>
        <v>0</v>
      </c>
      <c r="O180" s="17">
        <f t="shared" ref="O180" si="91">SUM(O181:O182)</f>
        <v>0</v>
      </c>
    </row>
    <row r="181" spans="1:15" s="10" customFormat="1" x14ac:dyDescent="0.2">
      <c r="A181" s="13">
        <v>531</v>
      </c>
      <c r="B181" s="14" t="s">
        <v>175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/>
      <c r="M181" s="19"/>
      <c r="N181" s="19"/>
      <c r="O181" s="19">
        <f t="shared" ref="O181" si="92">SUM(C181:N181)</f>
        <v>0</v>
      </c>
    </row>
    <row r="182" spans="1:15" s="10" customFormat="1" x14ac:dyDescent="0.2">
      <c r="A182" s="13">
        <v>532</v>
      </c>
      <c r="B182" s="14" t="s">
        <v>176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/>
      <c r="M182" s="19"/>
      <c r="N182" s="19"/>
      <c r="O182" s="19">
        <f>SUM(C182:N182)</f>
        <v>0</v>
      </c>
    </row>
    <row r="183" spans="1:15" s="10" customFormat="1" x14ac:dyDescent="0.2">
      <c r="A183" s="11">
        <v>5400</v>
      </c>
      <c r="B183" s="12" t="s">
        <v>177</v>
      </c>
      <c r="C183" s="17">
        <f>SUM(C184:C187)</f>
        <v>811800</v>
      </c>
      <c r="D183" s="17">
        <f t="shared" ref="D183:O183" si="93">SUM(D184:D187)</f>
        <v>626781.13</v>
      </c>
      <c r="E183" s="17">
        <f t="shared" si="93"/>
        <v>1306300</v>
      </c>
      <c r="F183" s="17">
        <f t="shared" si="93"/>
        <v>0</v>
      </c>
      <c r="G183" s="17">
        <f t="shared" si="93"/>
        <v>0</v>
      </c>
      <c r="H183" s="17">
        <f t="shared" si="93"/>
        <v>892470</v>
      </c>
      <c r="I183" s="17">
        <f t="shared" si="93"/>
        <v>52200</v>
      </c>
      <c r="J183" s="17">
        <f t="shared" ref="J183" si="94">SUM(J184:J187)</f>
        <v>0</v>
      </c>
      <c r="K183" s="17">
        <f t="shared" ref="K183" si="95">SUM(K184:K187)</f>
        <v>0</v>
      </c>
      <c r="L183" s="17">
        <f t="shared" ref="L183" si="96">SUM(L184:L187)</f>
        <v>0</v>
      </c>
      <c r="M183" s="17">
        <f t="shared" ref="M183" si="97">SUM(M184:M187)</f>
        <v>0</v>
      </c>
      <c r="N183" s="17">
        <f t="shared" ref="N183" si="98">SUM(N184:N187)</f>
        <v>0</v>
      </c>
      <c r="O183" s="17">
        <f t="shared" si="93"/>
        <v>3689551.1300000004</v>
      </c>
    </row>
    <row r="184" spans="1:15" s="10" customFormat="1" x14ac:dyDescent="0.2">
      <c r="A184" s="13">
        <v>541</v>
      </c>
      <c r="B184" s="14" t="s">
        <v>178</v>
      </c>
      <c r="C184" s="19">
        <v>811800</v>
      </c>
      <c r="D184" s="19">
        <v>524515.53</v>
      </c>
      <c r="E184" s="19">
        <v>1306300</v>
      </c>
      <c r="F184" s="19">
        <v>0</v>
      </c>
      <c r="G184" s="19">
        <v>0</v>
      </c>
      <c r="H184" s="19">
        <v>892470</v>
      </c>
      <c r="I184" s="19">
        <v>0</v>
      </c>
      <c r="J184" s="19">
        <v>0</v>
      </c>
      <c r="K184" s="19">
        <v>0</v>
      </c>
      <c r="L184" s="19"/>
      <c r="M184" s="19"/>
      <c r="N184" s="19"/>
      <c r="O184" s="19">
        <f t="shared" ref="O184:O187" si="99">SUM(C184:N184)</f>
        <v>3535085.5300000003</v>
      </c>
    </row>
    <row r="185" spans="1:15" s="10" customFormat="1" x14ac:dyDescent="0.2">
      <c r="A185" s="13">
        <v>542</v>
      </c>
      <c r="B185" s="14" t="s">
        <v>245</v>
      </c>
      <c r="C185" s="19">
        <v>0</v>
      </c>
      <c r="D185" s="19">
        <v>102265.60000000001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/>
      <c r="M185" s="19"/>
      <c r="N185" s="19"/>
      <c r="O185" s="19">
        <f t="shared" si="99"/>
        <v>102265.60000000001</v>
      </c>
    </row>
    <row r="186" spans="1:15" s="10" customFormat="1" x14ac:dyDescent="0.2">
      <c r="A186" s="13">
        <v>543</v>
      </c>
      <c r="B186" s="14" t="s">
        <v>179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/>
      <c r="M186" s="19"/>
      <c r="N186" s="19"/>
      <c r="O186" s="19">
        <f t="shared" si="99"/>
        <v>0</v>
      </c>
    </row>
    <row r="187" spans="1:15" s="10" customFormat="1" x14ac:dyDescent="0.2">
      <c r="A187" s="13">
        <v>543</v>
      </c>
      <c r="B187" s="14" t="s">
        <v>246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52200</v>
      </c>
      <c r="J187" s="19">
        <v>0</v>
      </c>
      <c r="K187" s="19">
        <v>0</v>
      </c>
      <c r="L187" s="19"/>
      <c r="M187" s="19"/>
      <c r="N187" s="19"/>
      <c r="O187" s="19">
        <f t="shared" si="99"/>
        <v>52200</v>
      </c>
    </row>
    <row r="188" spans="1:15" s="10" customFormat="1" x14ac:dyDescent="0.2">
      <c r="A188" s="11">
        <v>5500</v>
      </c>
      <c r="B188" s="12" t="s">
        <v>180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</row>
    <row r="189" spans="1:15" s="10" customFormat="1" x14ac:dyDescent="0.2">
      <c r="A189" s="11">
        <v>5600</v>
      </c>
      <c r="B189" s="12" t="s">
        <v>181</v>
      </c>
      <c r="C189" s="17">
        <f t="shared" ref="C189:N189" si="100">SUM(C190:C197)</f>
        <v>278400</v>
      </c>
      <c r="D189" s="17">
        <f t="shared" ref="D189:J189" si="101">SUM(D190:D197)</f>
        <v>302608.83</v>
      </c>
      <c r="E189" s="17">
        <f t="shared" si="101"/>
        <v>502824.44999999995</v>
      </c>
      <c r="F189" s="17">
        <f t="shared" si="101"/>
        <v>691125.1</v>
      </c>
      <c r="G189" s="17">
        <f t="shared" si="101"/>
        <v>93069.21</v>
      </c>
      <c r="H189" s="17">
        <f t="shared" si="101"/>
        <v>1165995.24</v>
      </c>
      <c r="I189" s="17">
        <f t="shared" si="101"/>
        <v>517919.3</v>
      </c>
      <c r="J189" s="17">
        <f t="shared" si="101"/>
        <v>2248206.09</v>
      </c>
      <c r="K189" s="17">
        <f t="shared" ref="K189:L189" si="102">SUM(K190:K197)</f>
        <v>223648</v>
      </c>
      <c r="L189" s="17">
        <f t="shared" si="102"/>
        <v>0</v>
      </c>
      <c r="M189" s="17">
        <f t="shared" si="100"/>
        <v>0</v>
      </c>
      <c r="N189" s="17">
        <f t="shared" si="100"/>
        <v>0</v>
      </c>
      <c r="O189" s="17">
        <f t="shared" ref="O189" si="103">SUM(O190:O197)</f>
        <v>6023796.2200000007</v>
      </c>
    </row>
    <row r="190" spans="1:15" s="10" customFormat="1" x14ac:dyDescent="0.2">
      <c r="A190" s="13">
        <v>561</v>
      </c>
      <c r="B190" s="14" t="s">
        <v>182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/>
      <c r="M190" s="19"/>
      <c r="N190" s="19"/>
      <c r="O190" s="19">
        <f t="shared" ref="O190:O197" si="104">SUM(C190:N190)</f>
        <v>0</v>
      </c>
    </row>
    <row r="191" spans="1:15" s="10" customFormat="1" x14ac:dyDescent="0.2">
      <c r="A191" s="13">
        <v>562</v>
      </c>
      <c r="B191" s="14" t="s">
        <v>183</v>
      </c>
      <c r="C191" s="19">
        <v>278400</v>
      </c>
      <c r="D191" s="19">
        <v>0</v>
      </c>
      <c r="E191" s="19">
        <v>0</v>
      </c>
      <c r="F191" s="19">
        <v>0</v>
      </c>
      <c r="G191" s="19">
        <v>23738.240000000002</v>
      </c>
      <c r="H191" s="19">
        <v>0</v>
      </c>
      <c r="I191" s="19">
        <v>196000</v>
      </c>
      <c r="J191" s="19">
        <v>0</v>
      </c>
      <c r="K191" s="19">
        <v>0</v>
      </c>
      <c r="L191" s="19"/>
      <c r="M191" s="19"/>
      <c r="N191" s="19"/>
      <c r="O191" s="19">
        <f t="shared" si="104"/>
        <v>498138.24</v>
      </c>
    </row>
    <row r="192" spans="1:15" s="10" customFormat="1" x14ac:dyDescent="0.2">
      <c r="A192" s="13">
        <v>563</v>
      </c>
      <c r="B192" s="14" t="s">
        <v>184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1855989.21</v>
      </c>
      <c r="K192" s="19">
        <v>0</v>
      </c>
      <c r="L192" s="19"/>
      <c r="M192" s="19"/>
      <c r="N192" s="19"/>
      <c r="O192" s="19">
        <f t="shared" si="104"/>
        <v>1855989.21</v>
      </c>
    </row>
    <row r="193" spans="1:15" s="10" customFormat="1" ht="25.5" x14ac:dyDescent="0.2">
      <c r="A193" s="13">
        <v>564</v>
      </c>
      <c r="B193" s="14" t="s">
        <v>185</v>
      </c>
      <c r="C193" s="19">
        <v>0</v>
      </c>
      <c r="D193" s="19">
        <v>0</v>
      </c>
      <c r="E193" s="19">
        <v>0</v>
      </c>
      <c r="F193" s="19">
        <v>18668</v>
      </c>
      <c r="G193" s="19">
        <v>0</v>
      </c>
      <c r="H193" s="19">
        <v>0</v>
      </c>
      <c r="I193" s="19">
        <v>7140</v>
      </c>
      <c r="J193" s="19">
        <v>47506.64</v>
      </c>
      <c r="K193" s="19">
        <v>8955.2000000000007</v>
      </c>
      <c r="L193" s="19"/>
      <c r="M193" s="19"/>
      <c r="N193" s="19"/>
      <c r="O193" s="19">
        <f t="shared" si="104"/>
        <v>82269.84</v>
      </c>
    </row>
    <row r="194" spans="1:15" s="10" customFormat="1" x14ac:dyDescent="0.2">
      <c r="A194" s="13">
        <v>565</v>
      </c>
      <c r="B194" s="14" t="s">
        <v>186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/>
      <c r="M194" s="19"/>
      <c r="N194" s="19"/>
      <c r="O194" s="19">
        <f t="shared" si="104"/>
        <v>0</v>
      </c>
    </row>
    <row r="195" spans="1:15" s="10" customFormat="1" x14ac:dyDescent="0.2">
      <c r="A195" s="13">
        <v>566</v>
      </c>
      <c r="B195" s="14" t="s">
        <v>187</v>
      </c>
      <c r="C195" s="19">
        <v>0</v>
      </c>
      <c r="D195" s="19">
        <v>0</v>
      </c>
      <c r="E195" s="19">
        <v>116017.60000000001</v>
      </c>
      <c r="F195" s="19">
        <v>0</v>
      </c>
      <c r="G195" s="19">
        <v>0</v>
      </c>
      <c r="H195" s="19">
        <v>530121.52</v>
      </c>
      <c r="I195" s="19">
        <v>115695.5</v>
      </c>
      <c r="J195" s="19">
        <v>0</v>
      </c>
      <c r="K195" s="19">
        <v>0</v>
      </c>
      <c r="L195" s="19"/>
      <c r="M195" s="19"/>
      <c r="N195" s="19"/>
      <c r="O195" s="19">
        <f t="shared" si="104"/>
        <v>761834.62</v>
      </c>
    </row>
    <row r="196" spans="1:15" s="10" customFormat="1" x14ac:dyDescent="0.2">
      <c r="A196" s="13">
        <v>567</v>
      </c>
      <c r="B196" s="14" t="s">
        <v>188</v>
      </c>
      <c r="C196" s="19">
        <v>0</v>
      </c>
      <c r="D196" s="19">
        <v>0</v>
      </c>
      <c r="E196" s="19">
        <v>0</v>
      </c>
      <c r="F196" s="19">
        <v>0</v>
      </c>
      <c r="G196" s="19">
        <v>69330.97</v>
      </c>
      <c r="H196" s="19">
        <v>0</v>
      </c>
      <c r="I196" s="19">
        <v>0</v>
      </c>
      <c r="J196" s="19">
        <v>0</v>
      </c>
      <c r="K196" s="19">
        <v>0</v>
      </c>
      <c r="L196" s="19"/>
      <c r="M196" s="19"/>
      <c r="N196" s="19"/>
      <c r="O196" s="19">
        <f t="shared" si="104"/>
        <v>69330.97</v>
      </c>
    </row>
    <row r="197" spans="1:15" s="10" customFormat="1" x14ac:dyDescent="0.2">
      <c r="A197" s="13">
        <v>569</v>
      </c>
      <c r="B197" s="14" t="s">
        <v>189</v>
      </c>
      <c r="C197" s="19">
        <v>0</v>
      </c>
      <c r="D197" s="19">
        <v>302608.83</v>
      </c>
      <c r="E197" s="19">
        <v>386806.85</v>
      </c>
      <c r="F197" s="19">
        <v>672457.1</v>
      </c>
      <c r="G197" s="19">
        <v>0</v>
      </c>
      <c r="H197" s="19">
        <v>635873.72</v>
      </c>
      <c r="I197" s="19">
        <v>199083.8</v>
      </c>
      <c r="J197" s="19">
        <v>344710.24</v>
      </c>
      <c r="K197" s="19">
        <v>214692.8</v>
      </c>
      <c r="L197" s="19"/>
      <c r="M197" s="19"/>
      <c r="N197" s="19"/>
      <c r="O197" s="19">
        <f t="shared" si="104"/>
        <v>2756233.34</v>
      </c>
    </row>
    <row r="198" spans="1:15" s="10" customFormat="1" x14ac:dyDescent="0.2">
      <c r="A198" s="11">
        <v>5700</v>
      </c>
      <c r="B198" s="12" t="s">
        <v>190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</row>
    <row r="199" spans="1:15" s="10" customFormat="1" x14ac:dyDescent="0.2">
      <c r="A199" s="11">
        <v>5800</v>
      </c>
      <c r="B199" s="12" t="s">
        <v>191</v>
      </c>
      <c r="C199" s="17">
        <f t="shared" ref="C199:N199" si="105">SUM(C200:C202)</f>
        <v>0</v>
      </c>
      <c r="D199" s="17">
        <f t="shared" ref="D199:J199" si="106">SUM(D200:D202)</f>
        <v>0</v>
      </c>
      <c r="E199" s="17">
        <f t="shared" si="106"/>
        <v>0</v>
      </c>
      <c r="F199" s="17">
        <f t="shared" si="106"/>
        <v>0</v>
      </c>
      <c r="G199" s="17">
        <f t="shared" si="106"/>
        <v>0</v>
      </c>
      <c r="H199" s="17">
        <f t="shared" si="106"/>
        <v>0</v>
      </c>
      <c r="I199" s="17">
        <f t="shared" si="106"/>
        <v>0</v>
      </c>
      <c r="J199" s="17">
        <f t="shared" si="106"/>
        <v>0</v>
      </c>
      <c r="K199" s="17">
        <f t="shared" ref="K199" si="107">SUM(K200:K202)</f>
        <v>0</v>
      </c>
      <c r="L199" s="17">
        <f t="shared" si="105"/>
        <v>0</v>
      </c>
      <c r="M199" s="17">
        <f t="shared" si="105"/>
        <v>0</v>
      </c>
      <c r="N199" s="17">
        <f t="shared" si="105"/>
        <v>0</v>
      </c>
      <c r="O199" s="17">
        <f t="shared" ref="O199" si="108">SUM(O200:O202)</f>
        <v>0</v>
      </c>
    </row>
    <row r="200" spans="1:15" s="10" customFormat="1" x14ac:dyDescent="0.2">
      <c r="A200" s="13">
        <v>581</v>
      </c>
      <c r="B200" s="14" t="s">
        <v>192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f t="shared" ref="O200:O202" si="109">SUM(C200:N200)</f>
        <v>0</v>
      </c>
    </row>
    <row r="201" spans="1:15" s="10" customFormat="1" x14ac:dyDescent="0.2">
      <c r="A201" s="13">
        <v>583</v>
      </c>
      <c r="B201" s="14" t="s">
        <v>193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f t="shared" si="109"/>
        <v>0</v>
      </c>
    </row>
    <row r="202" spans="1:15" s="10" customFormat="1" x14ac:dyDescent="0.2">
      <c r="A202" s="13">
        <v>589</v>
      </c>
      <c r="B202" s="14" t="s">
        <v>194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f t="shared" si="109"/>
        <v>0</v>
      </c>
    </row>
    <row r="203" spans="1:15" s="10" customFormat="1" x14ac:dyDescent="0.2">
      <c r="A203" s="11">
        <v>5900</v>
      </c>
      <c r="B203" s="12" t="s">
        <v>195</v>
      </c>
      <c r="C203" s="17">
        <f t="shared" ref="C203:N203" si="110">SUM(C204:C206)</f>
        <v>0</v>
      </c>
      <c r="D203" s="17">
        <f t="shared" si="110"/>
        <v>0</v>
      </c>
      <c r="E203" s="17">
        <f t="shared" si="110"/>
        <v>0</v>
      </c>
      <c r="F203" s="17">
        <f t="shared" si="110"/>
        <v>0</v>
      </c>
      <c r="G203" s="17">
        <f t="shared" si="110"/>
        <v>0</v>
      </c>
      <c r="H203" s="17">
        <f t="shared" si="110"/>
        <v>0</v>
      </c>
      <c r="I203" s="17">
        <f t="shared" si="110"/>
        <v>0</v>
      </c>
      <c r="J203" s="17">
        <f t="shared" si="110"/>
        <v>0</v>
      </c>
      <c r="K203" s="17">
        <f t="shared" si="110"/>
        <v>0</v>
      </c>
      <c r="L203" s="17">
        <f t="shared" si="110"/>
        <v>0</v>
      </c>
      <c r="M203" s="17">
        <f t="shared" si="110"/>
        <v>0</v>
      </c>
      <c r="N203" s="17">
        <f t="shared" si="110"/>
        <v>0</v>
      </c>
      <c r="O203" s="17">
        <f t="shared" ref="O203" si="111">SUM(O204:O206)</f>
        <v>0</v>
      </c>
    </row>
    <row r="204" spans="1:15" s="10" customFormat="1" x14ac:dyDescent="0.2">
      <c r="A204" s="13">
        <v>591</v>
      </c>
      <c r="B204" s="14" t="s">
        <v>196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f t="shared" ref="O204:O206" si="112">SUM(C204:N204)</f>
        <v>0</v>
      </c>
    </row>
    <row r="205" spans="1:15" s="10" customFormat="1" x14ac:dyDescent="0.2">
      <c r="A205" s="13">
        <v>597</v>
      </c>
      <c r="B205" s="14" t="s">
        <v>197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f t="shared" si="112"/>
        <v>0</v>
      </c>
    </row>
    <row r="206" spans="1:15" s="10" customFormat="1" x14ac:dyDescent="0.2">
      <c r="A206" s="13">
        <v>599</v>
      </c>
      <c r="B206" s="14" t="s">
        <v>198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f t="shared" si="112"/>
        <v>0</v>
      </c>
    </row>
    <row r="207" spans="1:15" s="10" customFormat="1" x14ac:dyDescent="0.2">
      <c r="A207" s="8">
        <v>6000</v>
      </c>
      <c r="B207" s="9" t="s">
        <v>199</v>
      </c>
      <c r="C207" s="20">
        <f t="shared" ref="C207:N207" si="113">C208+C212+C217</f>
        <v>0</v>
      </c>
      <c r="D207" s="20">
        <f t="shared" si="113"/>
        <v>0</v>
      </c>
      <c r="E207" s="20">
        <f t="shared" si="113"/>
        <v>0</v>
      </c>
      <c r="F207" s="20">
        <f t="shared" si="113"/>
        <v>0</v>
      </c>
      <c r="G207" s="20">
        <f t="shared" si="113"/>
        <v>0</v>
      </c>
      <c r="H207" s="20">
        <f t="shared" si="113"/>
        <v>0</v>
      </c>
      <c r="I207" s="20">
        <f t="shared" si="113"/>
        <v>0</v>
      </c>
      <c r="J207" s="20">
        <f t="shared" si="113"/>
        <v>0</v>
      </c>
      <c r="K207" s="20">
        <f t="shared" si="113"/>
        <v>0</v>
      </c>
      <c r="L207" s="20">
        <f t="shared" si="113"/>
        <v>0</v>
      </c>
      <c r="M207" s="20">
        <f t="shared" si="113"/>
        <v>0</v>
      </c>
      <c r="N207" s="20">
        <f t="shared" si="113"/>
        <v>0</v>
      </c>
      <c r="O207" s="20">
        <f t="shared" ref="O207" si="114">O208+O212+O217</f>
        <v>0</v>
      </c>
    </row>
    <row r="208" spans="1:15" s="10" customFormat="1" x14ac:dyDescent="0.2">
      <c r="A208" s="11">
        <v>6100</v>
      </c>
      <c r="B208" s="12" t="s">
        <v>200</v>
      </c>
      <c r="C208" s="17">
        <f t="shared" ref="C208:N208" si="115">SUM(C209:C211)</f>
        <v>0</v>
      </c>
      <c r="D208" s="17">
        <f t="shared" si="115"/>
        <v>0</v>
      </c>
      <c r="E208" s="17">
        <f t="shared" si="115"/>
        <v>0</v>
      </c>
      <c r="F208" s="17">
        <f t="shared" si="115"/>
        <v>0</v>
      </c>
      <c r="G208" s="17">
        <f t="shared" si="115"/>
        <v>0</v>
      </c>
      <c r="H208" s="17">
        <f t="shared" si="115"/>
        <v>0</v>
      </c>
      <c r="I208" s="17">
        <f t="shared" si="115"/>
        <v>0</v>
      </c>
      <c r="J208" s="17">
        <f t="shared" si="115"/>
        <v>0</v>
      </c>
      <c r="K208" s="17">
        <f t="shared" si="115"/>
        <v>0</v>
      </c>
      <c r="L208" s="17">
        <f t="shared" si="115"/>
        <v>0</v>
      </c>
      <c r="M208" s="17">
        <f t="shared" si="115"/>
        <v>0</v>
      </c>
      <c r="N208" s="17">
        <f t="shared" si="115"/>
        <v>0</v>
      </c>
      <c r="O208" s="17">
        <f t="shared" ref="O208" si="116">SUM(O209:O211)</f>
        <v>0</v>
      </c>
    </row>
    <row r="209" spans="1:15" s="10" customFormat="1" x14ac:dyDescent="0.2">
      <c r="A209" s="13">
        <v>611</v>
      </c>
      <c r="B209" s="14" t="s">
        <v>201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f t="shared" ref="O209:O211" si="117">SUM(C209:N209)</f>
        <v>0</v>
      </c>
    </row>
    <row r="210" spans="1:15" s="10" customFormat="1" x14ac:dyDescent="0.2">
      <c r="A210" s="13">
        <v>614</v>
      </c>
      <c r="B210" s="14" t="s">
        <v>202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f t="shared" si="117"/>
        <v>0</v>
      </c>
    </row>
    <row r="211" spans="1:15" s="10" customFormat="1" x14ac:dyDescent="0.2">
      <c r="A211" s="13">
        <v>617</v>
      </c>
      <c r="B211" s="14" t="s">
        <v>203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f t="shared" si="117"/>
        <v>0</v>
      </c>
    </row>
    <row r="212" spans="1:15" s="10" customFormat="1" x14ac:dyDescent="0.2">
      <c r="A212" s="11">
        <v>6200</v>
      </c>
      <c r="B212" s="12" t="s">
        <v>204</v>
      </c>
      <c r="C212" s="17">
        <f t="shared" ref="C212:N212" si="118">SUM(C213:C216)</f>
        <v>0</v>
      </c>
      <c r="D212" s="17">
        <f t="shared" si="118"/>
        <v>0</v>
      </c>
      <c r="E212" s="17">
        <f t="shared" si="118"/>
        <v>0</v>
      </c>
      <c r="F212" s="17">
        <f t="shared" si="118"/>
        <v>0</v>
      </c>
      <c r="G212" s="17">
        <f t="shared" si="118"/>
        <v>0</v>
      </c>
      <c r="H212" s="17">
        <f t="shared" si="118"/>
        <v>0</v>
      </c>
      <c r="I212" s="17">
        <f t="shared" si="118"/>
        <v>0</v>
      </c>
      <c r="J212" s="17">
        <f t="shared" si="118"/>
        <v>0</v>
      </c>
      <c r="K212" s="17">
        <f t="shared" si="118"/>
        <v>0</v>
      </c>
      <c r="L212" s="17">
        <f t="shared" si="118"/>
        <v>0</v>
      </c>
      <c r="M212" s="17">
        <f t="shared" si="118"/>
        <v>0</v>
      </c>
      <c r="N212" s="17">
        <f t="shared" si="118"/>
        <v>0</v>
      </c>
      <c r="O212" s="17">
        <f t="shared" ref="O212" si="119">SUM(O213:O216)</f>
        <v>0</v>
      </c>
    </row>
    <row r="213" spans="1:15" s="10" customFormat="1" x14ac:dyDescent="0.2">
      <c r="A213" s="13">
        <v>622</v>
      </c>
      <c r="B213" s="14" t="s">
        <v>201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f t="shared" ref="O213:O216" si="120">SUM(C213:N213)</f>
        <v>0</v>
      </c>
    </row>
    <row r="214" spans="1:15" s="10" customFormat="1" x14ac:dyDescent="0.2">
      <c r="A214" s="13">
        <v>624</v>
      </c>
      <c r="B214" s="14" t="s">
        <v>202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f t="shared" si="120"/>
        <v>0</v>
      </c>
    </row>
    <row r="215" spans="1:15" s="10" customFormat="1" x14ac:dyDescent="0.2">
      <c r="A215" s="13">
        <v>627</v>
      </c>
      <c r="B215" s="14" t="s">
        <v>203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f t="shared" si="120"/>
        <v>0</v>
      </c>
    </row>
    <row r="216" spans="1:15" s="10" customFormat="1" x14ac:dyDescent="0.2">
      <c r="A216" s="13">
        <v>629</v>
      </c>
      <c r="B216" s="14" t="s">
        <v>205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f t="shared" si="120"/>
        <v>0</v>
      </c>
    </row>
    <row r="217" spans="1:15" s="10" customFormat="1" x14ac:dyDescent="0.2">
      <c r="A217" s="11">
        <v>6300</v>
      </c>
      <c r="B217" s="12" t="s">
        <v>206</v>
      </c>
      <c r="C217" s="17">
        <f t="shared" ref="C217:K217" si="121">SUM(C218:C221)</f>
        <v>0</v>
      </c>
      <c r="D217" s="17">
        <f t="shared" si="121"/>
        <v>0</v>
      </c>
      <c r="E217" s="17">
        <f t="shared" si="121"/>
        <v>0</v>
      </c>
      <c r="F217" s="17">
        <f t="shared" si="121"/>
        <v>0</v>
      </c>
      <c r="G217" s="17">
        <f t="shared" si="121"/>
        <v>0</v>
      </c>
      <c r="H217" s="17">
        <f t="shared" si="121"/>
        <v>0</v>
      </c>
      <c r="I217" s="17">
        <f t="shared" si="121"/>
        <v>0</v>
      </c>
      <c r="J217" s="17">
        <f t="shared" si="121"/>
        <v>0</v>
      </c>
      <c r="K217" s="17">
        <f t="shared" si="121"/>
        <v>0</v>
      </c>
      <c r="L217" s="17">
        <f t="shared" ref="L217:N217" si="122">SUM(L218:L221)</f>
        <v>0</v>
      </c>
      <c r="M217" s="17">
        <f t="shared" si="122"/>
        <v>0</v>
      </c>
      <c r="N217" s="17">
        <f t="shared" si="122"/>
        <v>0</v>
      </c>
      <c r="O217" s="17">
        <v>0</v>
      </c>
    </row>
    <row r="218" spans="1:15" s="10" customFormat="1" x14ac:dyDescent="0.2">
      <c r="A218" s="8">
        <v>7000</v>
      </c>
      <c r="B218" s="9" t="s">
        <v>207</v>
      </c>
      <c r="C218" s="20">
        <f t="shared" ref="C218:O218" si="123">C219+C220+C221+C222+C223+C224+C225</f>
        <v>0</v>
      </c>
      <c r="D218" s="20">
        <f t="shared" si="123"/>
        <v>0</v>
      </c>
      <c r="E218" s="20">
        <f t="shared" si="123"/>
        <v>0</v>
      </c>
      <c r="F218" s="20">
        <f t="shared" si="123"/>
        <v>0</v>
      </c>
      <c r="G218" s="20">
        <f t="shared" si="123"/>
        <v>0</v>
      </c>
      <c r="H218" s="20">
        <f t="shared" si="123"/>
        <v>0</v>
      </c>
      <c r="I218" s="20">
        <f t="shared" si="123"/>
        <v>0</v>
      </c>
      <c r="J218" s="20">
        <f t="shared" si="123"/>
        <v>0</v>
      </c>
      <c r="K218" s="20">
        <f t="shared" ref="K218" si="124">K219+K220+K221+K222+K223+K224+K225</f>
        <v>0</v>
      </c>
      <c r="L218" s="20">
        <f t="shared" ref="L218:N218" si="125">L219+L220+L221+L222+L223+L224+L225</f>
        <v>0</v>
      </c>
      <c r="M218" s="20">
        <f t="shared" si="125"/>
        <v>0</v>
      </c>
      <c r="N218" s="20">
        <f t="shared" si="125"/>
        <v>0</v>
      </c>
      <c r="O218" s="20">
        <f t="shared" si="123"/>
        <v>0</v>
      </c>
    </row>
    <row r="219" spans="1:15" s="10" customFormat="1" x14ac:dyDescent="0.2">
      <c r="A219" s="11">
        <v>7100</v>
      </c>
      <c r="B219" s="12" t="s">
        <v>208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f t="shared" ref="O219:O225" si="126">SUM(C219:N219)</f>
        <v>0</v>
      </c>
    </row>
    <row r="220" spans="1:15" s="10" customFormat="1" x14ac:dyDescent="0.2">
      <c r="A220" s="11">
        <v>7200</v>
      </c>
      <c r="B220" s="12" t="s">
        <v>209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f t="shared" si="126"/>
        <v>0</v>
      </c>
    </row>
    <row r="221" spans="1:15" s="10" customFormat="1" x14ac:dyDescent="0.2">
      <c r="A221" s="11">
        <v>7300</v>
      </c>
      <c r="B221" s="12" t="s">
        <v>210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f t="shared" si="126"/>
        <v>0</v>
      </c>
    </row>
    <row r="222" spans="1:15" s="10" customFormat="1" x14ac:dyDescent="0.2">
      <c r="A222" s="11">
        <v>7400</v>
      </c>
      <c r="B222" s="12" t="s">
        <v>211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f t="shared" si="126"/>
        <v>0</v>
      </c>
    </row>
    <row r="223" spans="1:15" s="10" customFormat="1" x14ac:dyDescent="0.2">
      <c r="A223" s="11">
        <v>7500</v>
      </c>
      <c r="B223" s="12" t="s">
        <v>212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f t="shared" si="126"/>
        <v>0</v>
      </c>
    </row>
    <row r="224" spans="1:15" s="10" customFormat="1" x14ac:dyDescent="0.2">
      <c r="A224" s="11">
        <v>7600</v>
      </c>
      <c r="B224" s="12" t="s">
        <v>213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f t="shared" si="126"/>
        <v>0</v>
      </c>
    </row>
    <row r="225" spans="1:15" s="10" customFormat="1" x14ac:dyDescent="0.2">
      <c r="A225" s="11">
        <v>7900</v>
      </c>
      <c r="B225" s="12" t="s">
        <v>214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f t="shared" si="126"/>
        <v>0</v>
      </c>
    </row>
    <row r="226" spans="1:15" s="10" customFormat="1" x14ac:dyDescent="0.2">
      <c r="A226" s="8">
        <v>8000</v>
      </c>
      <c r="B226" s="9" t="s">
        <v>215</v>
      </c>
      <c r="C226" s="20">
        <f t="shared" ref="C226:N226" si="127">C227+C228+C229</f>
        <v>0</v>
      </c>
      <c r="D226" s="20">
        <f t="shared" si="127"/>
        <v>0</v>
      </c>
      <c r="E226" s="20">
        <f t="shared" si="127"/>
        <v>0</v>
      </c>
      <c r="F226" s="20">
        <f t="shared" si="127"/>
        <v>0</v>
      </c>
      <c r="G226" s="20">
        <f t="shared" si="127"/>
        <v>0</v>
      </c>
      <c r="H226" s="20">
        <f t="shared" si="127"/>
        <v>0</v>
      </c>
      <c r="I226" s="20">
        <f t="shared" si="127"/>
        <v>0</v>
      </c>
      <c r="J226" s="20">
        <f t="shared" si="127"/>
        <v>0</v>
      </c>
      <c r="K226" s="20">
        <f t="shared" ref="K226" si="128">K227+K228+K229</f>
        <v>0</v>
      </c>
      <c r="L226" s="20">
        <f t="shared" si="127"/>
        <v>0</v>
      </c>
      <c r="M226" s="20">
        <f t="shared" si="127"/>
        <v>0</v>
      </c>
      <c r="N226" s="20">
        <f t="shared" si="127"/>
        <v>0</v>
      </c>
      <c r="O226" s="20">
        <f t="shared" ref="O226" si="129">O227+O228+O229</f>
        <v>0</v>
      </c>
    </row>
    <row r="227" spans="1:15" s="10" customFormat="1" x14ac:dyDescent="0.2">
      <c r="A227" s="11">
        <v>8100</v>
      </c>
      <c r="B227" s="12" t="s">
        <v>216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f t="shared" ref="O227:O230" si="130">SUM(C227:N227)</f>
        <v>0</v>
      </c>
    </row>
    <row r="228" spans="1:15" s="10" customFormat="1" x14ac:dyDescent="0.2">
      <c r="A228" s="26">
        <v>8300</v>
      </c>
      <c r="B228" s="27" t="s">
        <v>217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f t="shared" si="130"/>
        <v>0</v>
      </c>
    </row>
    <row r="229" spans="1:15" s="10" customFormat="1" x14ac:dyDescent="0.2">
      <c r="A229" s="26">
        <v>8500</v>
      </c>
      <c r="B229" s="27" t="s">
        <v>218</v>
      </c>
      <c r="C229" s="28">
        <f t="shared" ref="C229:N229" si="131">SUM(C230)</f>
        <v>0</v>
      </c>
      <c r="D229" s="28">
        <f t="shared" si="131"/>
        <v>0</v>
      </c>
      <c r="E229" s="28">
        <f t="shared" si="131"/>
        <v>0</v>
      </c>
      <c r="F229" s="28">
        <f t="shared" si="131"/>
        <v>0</v>
      </c>
      <c r="G229" s="28">
        <f t="shared" si="131"/>
        <v>0</v>
      </c>
      <c r="H229" s="28">
        <f t="shared" si="131"/>
        <v>0</v>
      </c>
      <c r="I229" s="28">
        <f t="shared" si="131"/>
        <v>0</v>
      </c>
      <c r="J229" s="28">
        <f t="shared" si="131"/>
        <v>0</v>
      </c>
      <c r="K229" s="28">
        <f t="shared" si="131"/>
        <v>0</v>
      </c>
      <c r="L229" s="28">
        <f t="shared" si="131"/>
        <v>0</v>
      </c>
      <c r="M229" s="28">
        <f t="shared" si="131"/>
        <v>0</v>
      </c>
      <c r="N229" s="28">
        <f t="shared" si="131"/>
        <v>0</v>
      </c>
      <c r="O229" s="28">
        <f t="shared" ref="O229" si="132">SUM(O230)</f>
        <v>0</v>
      </c>
    </row>
    <row r="230" spans="1:15" s="10" customFormat="1" x14ac:dyDescent="0.2">
      <c r="A230" s="13">
        <v>851</v>
      </c>
      <c r="B230" s="14" t="s">
        <v>219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f t="shared" si="130"/>
        <v>0</v>
      </c>
    </row>
    <row r="231" spans="1:15" s="10" customFormat="1" x14ac:dyDescent="0.2">
      <c r="A231" s="8">
        <v>9000</v>
      </c>
      <c r="B231" s="9" t="s">
        <v>220</v>
      </c>
      <c r="C231" s="20">
        <f t="shared" ref="C231:N231" si="133">C232+C234+C236+C237+C238+C239+C240</f>
        <v>4976039.67</v>
      </c>
      <c r="D231" s="20">
        <f t="shared" si="133"/>
        <v>1320498.6100000001</v>
      </c>
      <c r="E231" s="20">
        <f t="shared" si="133"/>
        <v>213237.97</v>
      </c>
      <c r="F231" s="20">
        <f t="shared" si="133"/>
        <v>293550.3</v>
      </c>
      <c r="G231" s="20">
        <f t="shared" si="133"/>
        <v>387045.4</v>
      </c>
      <c r="H231" s="20">
        <f t="shared" si="133"/>
        <v>332699.65000000002</v>
      </c>
      <c r="I231" s="20">
        <f t="shared" si="133"/>
        <v>79605</v>
      </c>
      <c r="J231" s="20">
        <f t="shared" si="133"/>
        <v>80339</v>
      </c>
      <c r="K231" s="20">
        <f t="shared" ref="K231" si="134">K232+K234+K236+K237+K238+K239+K240</f>
        <v>0</v>
      </c>
      <c r="L231" s="20">
        <f t="shared" si="133"/>
        <v>0</v>
      </c>
      <c r="M231" s="20">
        <f t="shared" si="133"/>
        <v>0</v>
      </c>
      <c r="N231" s="20">
        <f t="shared" si="133"/>
        <v>0</v>
      </c>
      <c r="O231" s="20">
        <f t="shared" ref="O231" si="135">O232+O234+O236+O237+O238+O239+O240</f>
        <v>7683015.6000000006</v>
      </c>
    </row>
    <row r="232" spans="1:15" s="10" customFormat="1" x14ac:dyDescent="0.2">
      <c r="A232" s="11">
        <v>9100</v>
      </c>
      <c r="B232" s="12" t="s">
        <v>221</v>
      </c>
      <c r="C232" s="17">
        <f t="shared" ref="C232:N232" si="136">SUM(C233)</f>
        <v>0</v>
      </c>
      <c r="D232" s="17">
        <f t="shared" si="136"/>
        <v>0</v>
      </c>
      <c r="E232" s="17">
        <f t="shared" si="136"/>
        <v>0</v>
      </c>
      <c r="F232" s="17">
        <f t="shared" si="136"/>
        <v>0</v>
      </c>
      <c r="G232" s="17">
        <f t="shared" si="136"/>
        <v>0</v>
      </c>
      <c r="H232" s="17">
        <f t="shared" si="136"/>
        <v>0</v>
      </c>
      <c r="I232" s="17">
        <f t="shared" si="136"/>
        <v>0</v>
      </c>
      <c r="J232" s="17">
        <f t="shared" si="136"/>
        <v>0</v>
      </c>
      <c r="K232" s="17">
        <f t="shared" si="136"/>
        <v>0</v>
      </c>
      <c r="L232" s="17">
        <f t="shared" si="136"/>
        <v>0</v>
      </c>
      <c r="M232" s="17">
        <f t="shared" si="136"/>
        <v>0</v>
      </c>
      <c r="N232" s="17">
        <f t="shared" si="136"/>
        <v>0</v>
      </c>
      <c r="O232" s="17">
        <f t="shared" ref="O232" si="137">SUM(O233)</f>
        <v>0</v>
      </c>
    </row>
    <row r="233" spans="1:15" s="10" customFormat="1" x14ac:dyDescent="0.2">
      <c r="A233" s="13">
        <v>911</v>
      </c>
      <c r="B233" s="14" t="s">
        <v>222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f t="shared" ref="O233:O241" si="138">SUM(C233:N233)</f>
        <v>0</v>
      </c>
    </row>
    <row r="234" spans="1:15" s="10" customFormat="1" x14ac:dyDescent="0.2">
      <c r="A234" s="11">
        <v>9200</v>
      </c>
      <c r="B234" s="12" t="s">
        <v>223</v>
      </c>
      <c r="C234" s="17">
        <f t="shared" ref="C234:N234" si="139">SUM(C235)</f>
        <v>0</v>
      </c>
      <c r="D234" s="17">
        <f t="shared" si="139"/>
        <v>0</v>
      </c>
      <c r="E234" s="17">
        <f t="shared" si="139"/>
        <v>0</v>
      </c>
      <c r="F234" s="17">
        <f t="shared" si="139"/>
        <v>0</v>
      </c>
      <c r="G234" s="17">
        <f t="shared" si="139"/>
        <v>0</v>
      </c>
      <c r="H234" s="17">
        <f t="shared" si="139"/>
        <v>0</v>
      </c>
      <c r="I234" s="17">
        <f t="shared" si="139"/>
        <v>0</v>
      </c>
      <c r="J234" s="17">
        <f t="shared" si="139"/>
        <v>0</v>
      </c>
      <c r="K234" s="17">
        <f t="shared" si="139"/>
        <v>0</v>
      </c>
      <c r="L234" s="17">
        <f t="shared" si="139"/>
        <v>0</v>
      </c>
      <c r="M234" s="17">
        <f t="shared" si="139"/>
        <v>0</v>
      </c>
      <c r="N234" s="17">
        <f t="shared" si="139"/>
        <v>0</v>
      </c>
      <c r="O234" s="17">
        <f t="shared" ref="O234" si="140">SUM(O235)</f>
        <v>0</v>
      </c>
    </row>
    <row r="235" spans="1:15" s="10" customFormat="1" x14ac:dyDescent="0.2">
      <c r="A235" s="13">
        <v>921</v>
      </c>
      <c r="B235" s="14" t="s">
        <v>224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 t="shared" si="138"/>
        <v>0</v>
      </c>
    </row>
    <row r="236" spans="1:15" s="10" customFormat="1" x14ac:dyDescent="0.2">
      <c r="A236" s="11">
        <v>9300</v>
      </c>
      <c r="B236" s="12" t="s">
        <v>225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f t="shared" si="138"/>
        <v>0</v>
      </c>
    </row>
    <row r="237" spans="1:15" s="10" customFormat="1" x14ac:dyDescent="0.2">
      <c r="A237" s="11">
        <v>9400</v>
      </c>
      <c r="B237" s="12" t="s">
        <v>226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f t="shared" si="138"/>
        <v>0</v>
      </c>
    </row>
    <row r="238" spans="1:15" s="10" customFormat="1" x14ac:dyDescent="0.2">
      <c r="A238" s="11">
        <v>9500</v>
      </c>
      <c r="B238" s="12" t="s">
        <v>227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f t="shared" si="138"/>
        <v>0</v>
      </c>
    </row>
    <row r="239" spans="1:15" s="10" customFormat="1" x14ac:dyDescent="0.2">
      <c r="A239" s="11">
        <v>9600</v>
      </c>
      <c r="B239" s="12" t="s">
        <v>228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f t="shared" si="138"/>
        <v>0</v>
      </c>
    </row>
    <row r="240" spans="1:15" s="10" customFormat="1" x14ac:dyDescent="0.2">
      <c r="A240" s="11">
        <v>9900</v>
      </c>
      <c r="B240" s="12" t="s">
        <v>229</v>
      </c>
      <c r="C240" s="17">
        <f t="shared" ref="C240:N240" si="141">SUM(C241)</f>
        <v>4976039.67</v>
      </c>
      <c r="D240" s="17">
        <f t="shared" si="141"/>
        <v>1320498.6100000001</v>
      </c>
      <c r="E240" s="17">
        <f t="shared" si="141"/>
        <v>213237.97</v>
      </c>
      <c r="F240" s="17">
        <f t="shared" si="141"/>
        <v>293550.3</v>
      </c>
      <c r="G240" s="17">
        <f t="shared" si="141"/>
        <v>387045.4</v>
      </c>
      <c r="H240" s="17">
        <f t="shared" si="141"/>
        <v>332699.65000000002</v>
      </c>
      <c r="I240" s="17">
        <f t="shared" si="141"/>
        <v>79605</v>
      </c>
      <c r="J240" s="17">
        <f t="shared" si="141"/>
        <v>80339</v>
      </c>
      <c r="K240" s="17">
        <f t="shared" si="141"/>
        <v>0</v>
      </c>
      <c r="L240" s="17">
        <f t="shared" si="141"/>
        <v>0</v>
      </c>
      <c r="M240" s="17">
        <f t="shared" si="141"/>
        <v>0</v>
      </c>
      <c r="N240" s="17">
        <f t="shared" si="141"/>
        <v>0</v>
      </c>
      <c r="O240" s="17">
        <f t="shared" ref="O240" si="142">SUM(O241)</f>
        <v>7683015.6000000006</v>
      </c>
    </row>
    <row r="241" spans="1:15" s="10" customFormat="1" x14ac:dyDescent="0.2">
      <c r="A241" s="13">
        <v>991</v>
      </c>
      <c r="B241" s="14" t="s">
        <v>230</v>
      </c>
      <c r="C241" s="19">
        <v>4976039.67</v>
      </c>
      <c r="D241" s="19">
        <v>1320498.6100000001</v>
      </c>
      <c r="E241" s="19">
        <v>213237.97</v>
      </c>
      <c r="F241" s="19">
        <v>293550.3</v>
      </c>
      <c r="G241" s="19">
        <v>387045.4</v>
      </c>
      <c r="H241" s="19">
        <v>332699.65000000002</v>
      </c>
      <c r="I241" s="19">
        <v>79605</v>
      </c>
      <c r="J241" s="19">
        <v>80339</v>
      </c>
      <c r="K241" s="19">
        <v>0</v>
      </c>
      <c r="L241" s="19"/>
      <c r="M241" s="19"/>
      <c r="N241" s="19"/>
      <c r="O241" s="19">
        <f t="shared" si="138"/>
        <v>7683015.6000000006</v>
      </c>
    </row>
    <row r="242" spans="1:15" s="10" customFormat="1" x14ac:dyDescent="0.2">
      <c r="A242" s="29" t="s">
        <v>231</v>
      </c>
      <c r="B242" s="30"/>
      <c r="C242" s="20">
        <f t="shared" ref="C242:O242" si="143">C9+C36+C86+C155+C169+C207+C218+C226+C231</f>
        <v>26834833.5</v>
      </c>
      <c r="D242" s="20">
        <f t="shared" ref="D242:N242" si="144">D9+D36+D86+D155+D169+D207+D218+D226+D231</f>
        <v>29685447.130000003</v>
      </c>
      <c r="E242" s="20">
        <f t="shared" si="144"/>
        <v>33201115.550000001</v>
      </c>
      <c r="F242" s="20">
        <f t="shared" si="144"/>
        <v>31617693.860000003</v>
      </c>
      <c r="G242" s="20">
        <f t="shared" si="144"/>
        <v>32516754.810000002</v>
      </c>
      <c r="H242" s="20">
        <f>H9+H36+H86+H155+H169+H207+H218+H226+H231</f>
        <v>42676648.739999995</v>
      </c>
      <c r="I242" s="20">
        <f>I9+I36+I86+I155+I169+I207+I218+I226+I231</f>
        <v>32908063.740000002</v>
      </c>
      <c r="J242" s="20">
        <f t="shared" si="144"/>
        <v>44468277.149999999</v>
      </c>
      <c r="K242" s="20">
        <f t="shared" si="144"/>
        <v>29999481.000000004</v>
      </c>
      <c r="L242" s="20">
        <f t="shared" si="144"/>
        <v>0</v>
      </c>
      <c r="M242" s="20">
        <f t="shared" si="144"/>
        <v>0</v>
      </c>
      <c r="N242" s="20">
        <f t="shared" si="144"/>
        <v>0</v>
      </c>
      <c r="O242" s="20">
        <f t="shared" si="143"/>
        <v>303908315.48000002</v>
      </c>
    </row>
    <row r="244" spans="1:15" ht="15" x14ac:dyDescent="0.25">
      <c r="D244" s="22"/>
      <c r="E244" s="22"/>
    </row>
    <row r="245" spans="1:15" x14ac:dyDescent="0.2">
      <c r="E245" s="21"/>
    </row>
    <row r="246" spans="1:15" x14ac:dyDescent="0.2">
      <c r="E246" s="21"/>
    </row>
    <row r="247" spans="1:15" x14ac:dyDescent="0.2">
      <c r="E247" s="21"/>
    </row>
    <row r="248" spans="1:15" x14ac:dyDescent="0.2">
      <c r="E248" s="21"/>
    </row>
    <row r="249" spans="1:15" x14ac:dyDescent="0.2">
      <c r="E249" s="21"/>
    </row>
    <row r="250" spans="1:15" x14ac:dyDescent="0.2">
      <c r="E250" s="21"/>
    </row>
    <row r="251" spans="1:15" x14ac:dyDescent="0.2">
      <c r="E251" s="21"/>
    </row>
    <row r="252" spans="1:15" x14ac:dyDescent="0.2">
      <c r="E252" s="21"/>
    </row>
    <row r="253" spans="1:15" x14ac:dyDescent="0.2">
      <c r="E253" s="21"/>
    </row>
    <row r="254" spans="1:15" x14ac:dyDescent="0.2">
      <c r="E254" s="21"/>
    </row>
    <row r="255" spans="1:15" x14ac:dyDescent="0.2">
      <c r="E255" s="21"/>
    </row>
    <row r="256" spans="1:15" x14ac:dyDescent="0.2">
      <c r="E256" s="21"/>
    </row>
    <row r="257" spans="2:15" x14ac:dyDescent="0.2">
      <c r="E257" s="21"/>
    </row>
    <row r="258" spans="2:15" x14ac:dyDescent="0.2">
      <c r="E258" s="21"/>
    </row>
    <row r="259" spans="2:15" x14ac:dyDescent="0.2">
      <c r="E259" s="21"/>
    </row>
    <row r="260" spans="2:15" x14ac:dyDescent="0.2">
      <c r="E260" s="21"/>
    </row>
    <row r="261" spans="2:15" x14ac:dyDescent="0.2">
      <c r="E261" s="21"/>
    </row>
    <row r="262" spans="2:15" x14ac:dyDescent="0.2">
      <c r="E262" s="21"/>
    </row>
    <row r="263" spans="2:15" ht="14.25" customHeight="1" x14ac:dyDescent="0.2">
      <c r="E263" s="21"/>
    </row>
    <row r="264" spans="2:15" x14ac:dyDescent="0.2">
      <c r="E264" s="21"/>
    </row>
    <row r="265" spans="2:15" x14ac:dyDescent="0.2">
      <c r="E265" s="21"/>
    </row>
    <row r="266" spans="2:15" x14ac:dyDescent="0.2">
      <c r="E266" s="21"/>
    </row>
    <row r="267" spans="2:15" x14ac:dyDescent="0.2">
      <c r="E267" s="21"/>
    </row>
    <row r="268" spans="2:15" x14ac:dyDescent="0.2">
      <c r="E268" s="21"/>
    </row>
    <row r="269" spans="2:15" x14ac:dyDescent="0.2">
      <c r="E269" s="21"/>
    </row>
    <row r="270" spans="2:15" x14ac:dyDescent="0.2">
      <c r="E270" s="21"/>
    </row>
    <row r="271" spans="2:15" s="16" customFormat="1" ht="12.75" customHeight="1" x14ac:dyDescent="0.2">
      <c r="B271" s="3"/>
      <c r="C271" s="4"/>
      <c r="D271" s="4"/>
      <c r="E271" s="21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2:15" s="16" customFormat="1" ht="12.75" customHeight="1" x14ac:dyDescent="0.2">
      <c r="B272" s="3"/>
      <c r="C272" s="4"/>
      <c r="D272" s="4"/>
      <c r="E272" s="21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2:15" s="16" customFormat="1" ht="12.75" customHeight="1" x14ac:dyDescent="0.2">
      <c r="B273" s="3"/>
      <c r="C273" s="4"/>
      <c r="D273" s="4"/>
      <c r="E273" s="21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2:15" x14ac:dyDescent="0.2">
      <c r="E274" s="21"/>
    </row>
    <row r="275" spans="2:15" x14ac:dyDescent="0.2">
      <c r="E275" s="21"/>
    </row>
    <row r="276" spans="2:15" x14ac:dyDescent="0.2">
      <c r="E276" s="21"/>
    </row>
    <row r="277" spans="2:15" x14ac:dyDescent="0.2">
      <c r="E277" s="21"/>
    </row>
    <row r="278" spans="2:15" x14ac:dyDescent="0.2">
      <c r="E278" s="21"/>
    </row>
    <row r="279" spans="2:15" x14ac:dyDescent="0.2">
      <c r="E279" s="21"/>
    </row>
    <row r="280" spans="2:15" x14ac:dyDescent="0.2">
      <c r="E280" s="21"/>
    </row>
    <row r="281" spans="2:15" x14ac:dyDescent="0.2">
      <c r="E281" s="21"/>
    </row>
    <row r="282" spans="2:15" x14ac:dyDescent="0.2">
      <c r="E282" s="21"/>
    </row>
    <row r="283" spans="2:15" x14ac:dyDescent="0.2">
      <c r="E283" s="21"/>
    </row>
    <row r="284" spans="2:15" x14ac:dyDescent="0.2">
      <c r="E284" s="21"/>
    </row>
    <row r="285" spans="2:15" x14ac:dyDescent="0.2">
      <c r="E285" s="21"/>
    </row>
    <row r="286" spans="2:15" x14ac:dyDescent="0.2">
      <c r="E286" s="21"/>
    </row>
    <row r="287" spans="2:15" x14ac:dyDescent="0.2">
      <c r="E287" s="21"/>
    </row>
    <row r="288" spans="2:15" x14ac:dyDescent="0.2">
      <c r="E288" s="21"/>
    </row>
    <row r="289" spans="5:5" x14ac:dyDescent="0.2">
      <c r="E289" s="21"/>
    </row>
    <row r="290" spans="5:5" x14ac:dyDescent="0.2">
      <c r="E290" s="21"/>
    </row>
    <row r="291" spans="5:5" x14ac:dyDescent="0.2">
      <c r="E291" s="21"/>
    </row>
    <row r="292" spans="5:5" x14ac:dyDescent="0.2">
      <c r="E292" s="21"/>
    </row>
    <row r="293" spans="5:5" x14ac:dyDescent="0.2">
      <c r="E293" s="21"/>
    </row>
    <row r="294" spans="5:5" x14ac:dyDescent="0.2">
      <c r="E294" s="21"/>
    </row>
    <row r="295" spans="5:5" x14ac:dyDescent="0.2">
      <c r="E295" s="21"/>
    </row>
    <row r="296" spans="5:5" x14ac:dyDescent="0.2">
      <c r="E296" s="21"/>
    </row>
    <row r="297" spans="5:5" x14ac:dyDescent="0.2">
      <c r="E297" s="21"/>
    </row>
    <row r="298" spans="5:5" x14ac:dyDescent="0.2">
      <c r="E298" s="21"/>
    </row>
    <row r="299" spans="5:5" x14ac:dyDescent="0.2">
      <c r="E299" s="21"/>
    </row>
    <row r="300" spans="5:5" x14ac:dyDescent="0.2">
      <c r="E300" s="21"/>
    </row>
    <row r="301" spans="5:5" x14ac:dyDescent="0.2">
      <c r="E301" s="21"/>
    </row>
    <row r="302" spans="5:5" x14ac:dyDescent="0.2">
      <c r="E302" s="21"/>
    </row>
    <row r="303" spans="5:5" x14ac:dyDescent="0.2">
      <c r="E303" s="21"/>
    </row>
    <row r="304" spans="5:5" x14ac:dyDescent="0.2">
      <c r="E304" s="21"/>
    </row>
    <row r="305" spans="5:10" x14ac:dyDescent="0.2">
      <c r="E305" s="21"/>
    </row>
    <row r="306" spans="5:10" x14ac:dyDescent="0.2">
      <c r="E306" s="21"/>
    </row>
    <row r="307" spans="5:10" x14ac:dyDescent="0.2">
      <c r="E307" s="21"/>
    </row>
    <row r="308" spans="5:10" x14ac:dyDescent="0.2">
      <c r="E308" s="21"/>
    </row>
    <row r="309" spans="5:10" x14ac:dyDescent="0.2">
      <c r="E309" s="21"/>
    </row>
    <row r="310" spans="5:10" x14ac:dyDescent="0.2">
      <c r="E310" s="21"/>
    </row>
    <row r="311" spans="5:10" x14ac:dyDescent="0.2">
      <c r="E311" s="21"/>
    </row>
    <row r="312" spans="5:10" x14ac:dyDescent="0.2">
      <c r="E312" s="21"/>
    </row>
    <row r="313" spans="5:10" x14ac:dyDescent="0.2">
      <c r="E313" s="21"/>
    </row>
    <row r="314" spans="5:10" x14ac:dyDescent="0.2">
      <c r="E314" s="21"/>
    </row>
    <row r="315" spans="5:10" x14ac:dyDescent="0.2">
      <c r="E315" s="21"/>
    </row>
    <row r="316" spans="5:10" x14ac:dyDescent="0.2">
      <c r="E316" s="21"/>
    </row>
    <row r="317" spans="5:10" x14ac:dyDescent="0.2">
      <c r="E317" s="21"/>
    </row>
    <row r="318" spans="5:10" x14ac:dyDescent="0.2">
      <c r="E318" s="21"/>
    </row>
    <row r="319" spans="5:10" x14ac:dyDescent="0.2">
      <c r="E319" s="21"/>
    </row>
    <row r="320" spans="5:10" x14ac:dyDescent="0.2">
      <c r="E320" s="21"/>
      <c r="J320" s="4">
        <v>0</v>
      </c>
    </row>
  </sheetData>
  <autoFilter ref="A9:O242" xr:uid="{00000000-0009-0000-0000-000000000000}"/>
  <mergeCells count="19">
    <mergeCell ref="A2:O2"/>
    <mergeCell ref="A3:O3"/>
    <mergeCell ref="A4:O4"/>
    <mergeCell ref="A5:O5"/>
    <mergeCell ref="A7:B8"/>
    <mergeCell ref="C7:C8"/>
    <mergeCell ref="D7:D8"/>
    <mergeCell ref="E7:E8"/>
    <mergeCell ref="F7:F8"/>
    <mergeCell ref="G7:G8"/>
    <mergeCell ref="N7:N8"/>
    <mergeCell ref="O7:O8"/>
    <mergeCell ref="L7:L8"/>
    <mergeCell ref="M7:M8"/>
    <mergeCell ref="A242:B242"/>
    <mergeCell ref="H7:H8"/>
    <mergeCell ref="I7:I8"/>
    <mergeCell ref="J7:J8"/>
    <mergeCell ref="K7:K8"/>
  </mergeCells>
  <printOptions horizontalCentered="1"/>
  <pageMargins left="0.15748031496062992" right="0.15748031496062992" top="0.27559055118110237" bottom="0.51181102362204722" header="0.31496062992125984" footer="0.31496062992125984"/>
  <pageSetup scale="52" fitToHeight="0" orientation="landscape" r:id="rId1"/>
  <headerFooter>
    <oddHeader>&amp;L&amp;"Arial,Normal"&amp;8Estados e Informes Presupuestarios&amp;R&amp;"Arial,Normal"&amp;8 09.1.2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09.1.2</vt:lpstr>
      <vt:lpstr>'09.1.2'!Área_de_impresión</vt:lpstr>
      <vt:lpstr>'09.1.2'!Títulos_a_imprimir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2023-10-17T21:26:29Z</cp:lastPrinted>
  <dcterms:created xsi:type="dcterms:W3CDTF">2019-03-27T18:54:21Z</dcterms:created>
  <dcterms:modified xsi:type="dcterms:W3CDTF">2023-10-24T22:06:39Z</dcterms:modified>
</cp:coreProperties>
</file>