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 PRESUPUESTAL\Desktop\COMAPA Altamira Presupuestos\PRESUPUESTO 2019\3.- 3er Informe Trimestral 2019\Ley de Disciplina Financiera\"/>
    </mc:Choice>
  </mc:AlternateContent>
  <xr:revisionPtr revIDLastSave="0" documentId="13_ncr:1_{CE4DCD1C-6876-45F2-8798-5F43596B38D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6a" sheetId="1" r:id="rId1"/>
  </sheets>
  <definedNames>
    <definedName name="_xlnm.Print_Titles" localSheetId="0">'FORMATO 6a'!$1:$7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9" i="1" l="1"/>
  <c r="H80" i="1" l="1"/>
  <c r="H79" i="1"/>
  <c r="H62" i="1"/>
  <c r="E82" i="1"/>
  <c r="H82" i="1" s="1"/>
  <c r="E81" i="1"/>
  <c r="H81" i="1" s="1"/>
  <c r="E80" i="1"/>
  <c r="E79" i="1"/>
  <c r="E78" i="1"/>
  <c r="H78" i="1" s="1"/>
  <c r="E62" i="1"/>
  <c r="E61" i="1"/>
  <c r="H61" i="1" s="1"/>
  <c r="E60" i="1"/>
  <c r="H60" i="1" s="1"/>
  <c r="E58" i="1"/>
  <c r="H58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H155" i="1" l="1"/>
  <c r="H154" i="1"/>
  <c r="H153" i="1"/>
  <c r="H152" i="1"/>
  <c r="H151" i="1"/>
  <c r="H150" i="1"/>
  <c r="H149" i="1"/>
  <c r="G148" i="1"/>
  <c r="F148" i="1"/>
  <c r="E148" i="1"/>
  <c r="D148" i="1"/>
  <c r="C148" i="1"/>
  <c r="H147" i="1"/>
  <c r="H146" i="1"/>
  <c r="H145" i="1"/>
  <c r="H144" i="1"/>
  <c r="G144" i="1"/>
  <c r="F144" i="1"/>
  <c r="E144" i="1"/>
  <c r="D144" i="1"/>
  <c r="C144" i="1"/>
  <c r="H143" i="1"/>
  <c r="H142" i="1"/>
  <c r="H141" i="1"/>
  <c r="H140" i="1"/>
  <c r="H139" i="1"/>
  <c r="H138" i="1"/>
  <c r="H137" i="1"/>
  <c r="H136" i="1" s="1"/>
  <c r="G136" i="1"/>
  <c r="F136" i="1"/>
  <c r="E136" i="1"/>
  <c r="D136" i="1"/>
  <c r="C136" i="1"/>
  <c r="H135" i="1"/>
  <c r="E134" i="1"/>
  <c r="E132" i="1" s="1"/>
  <c r="H133" i="1"/>
  <c r="G132" i="1"/>
  <c r="F132" i="1"/>
  <c r="D132" i="1"/>
  <c r="C132" i="1"/>
  <c r="H131" i="1"/>
  <c r="H130" i="1"/>
  <c r="H129" i="1"/>
  <c r="H128" i="1"/>
  <c r="H127" i="1"/>
  <c r="H126" i="1"/>
  <c r="H125" i="1"/>
  <c r="H124" i="1"/>
  <c r="H123" i="1"/>
  <c r="G122" i="1"/>
  <c r="F122" i="1"/>
  <c r="E122" i="1"/>
  <c r="D122" i="1"/>
  <c r="C122" i="1"/>
  <c r="H121" i="1"/>
  <c r="H120" i="1"/>
  <c r="H119" i="1"/>
  <c r="H118" i="1"/>
  <c r="H117" i="1"/>
  <c r="H116" i="1"/>
  <c r="H115" i="1"/>
  <c r="H114" i="1"/>
  <c r="H113" i="1"/>
  <c r="G112" i="1"/>
  <c r="F112" i="1"/>
  <c r="E112" i="1"/>
  <c r="D112" i="1"/>
  <c r="C112" i="1"/>
  <c r="H111" i="1"/>
  <c r="H110" i="1"/>
  <c r="H109" i="1"/>
  <c r="H108" i="1"/>
  <c r="H107" i="1"/>
  <c r="H106" i="1"/>
  <c r="H105" i="1"/>
  <c r="H104" i="1"/>
  <c r="H102" i="1" s="1"/>
  <c r="H103" i="1"/>
  <c r="G102" i="1"/>
  <c r="F102" i="1"/>
  <c r="E102" i="1"/>
  <c r="D102" i="1"/>
  <c r="C102" i="1"/>
  <c r="H101" i="1"/>
  <c r="H100" i="1"/>
  <c r="H99" i="1"/>
  <c r="H98" i="1"/>
  <c r="H97" i="1"/>
  <c r="H96" i="1"/>
  <c r="H95" i="1"/>
  <c r="H94" i="1"/>
  <c r="H93" i="1"/>
  <c r="H92" i="1" s="1"/>
  <c r="G92" i="1"/>
  <c r="F92" i="1"/>
  <c r="E92" i="1"/>
  <c r="D92" i="1"/>
  <c r="C92" i="1"/>
  <c r="H91" i="1"/>
  <c r="H90" i="1"/>
  <c r="H89" i="1"/>
  <c r="H88" i="1"/>
  <c r="H87" i="1"/>
  <c r="H86" i="1"/>
  <c r="H85" i="1"/>
  <c r="H84" i="1" s="1"/>
  <c r="G84" i="1"/>
  <c r="F84" i="1"/>
  <c r="F83" i="1" s="1"/>
  <c r="E84" i="1"/>
  <c r="D84" i="1"/>
  <c r="C84" i="1"/>
  <c r="E77" i="1"/>
  <c r="H77" i="1" s="1"/>
  <c r="E76" i="1"/>
  <c r="H76" i="1" s="1"/>
  <c r="G75" i="1"/>
  <c r="F75" i="1"/>
  <c r="D75" i="1"/>
  <c r="C75" i="1"/>
  <c r="H74" i="1"/>
  <c r="H73" i="1"/>
  <c r="H72" i="1"/>
  <c r="H71" i="1" s="1"/>
  <c r="G71" i="1"/>
  <c r="F71" i="1"/>
  <c r="E71" i="1"/>
  <c r="D71" i="1"/>
  <c r="C71" i="1"/>
  <c r="H70" i="1"/>
  <c r="H69" i="1"/>
  <c r="H68" i="1"/>
  <c r="H67" i="1"/>
  <c r="H66" i="1"/>
  <c r="H65" i="1"/>
  <c r="H64" i="1"/>
  <c r="H63" i="1" s="1"/>
  <c r="G63" i="1"/>
  <c r="F63" i="1"/>
  <c r="E63" i="1"/>
  <c r="D63" i="1"/>
  <c r="C63" i="1"/>
  <c r="G59" i="1"/>
  <c r="F59" i="1"/>
  <c r="C59" i="1"/>
  <c r="G49" i="1"/>
  <c r="F49" i="1"/>
  <c r="D49" i="1"/>
  <c r="C49" i="1"/>
  <c r="H48" i="1"/>
  <c r="H47" i="1"/>
  <c r="H46" i="1"/>
  <c r="H45" i="1"/>
  <c r="H44" i="1"/>
  <c r="H43" i="1"/>
  <c r="H42" i="1"/>
  <c r="H41" i="1"/>
  <c r="H40" i="1"/>
  <c r="G39" i="1"/>
  <c r="F39" i="1"/>
  <c r="E39" i="1"/>
  <c r="D39" i="1"/>
  <c r="C39" i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G29" i="1"/>
  <c r="F29" i="1"/>
  <c r="D29" i="1"/>
  <c r="C29" i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9" i="1"/>
  <c r="F19" i="1"/>
  <c r="D19" i="1"/>
  <c r="C19" i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G11" i="1"/>
  <c r="F11" i="1"/>
  <c r="D11" i="1"/>
  <c r="C11" i="1"/>
  <c r="H112" i="1" l="1"/>
  <c r="H39" i="1"/>
  <c r="G83" i="1"/>
  <c r="H148" i="1"/>
  <c r="H122" i="1"/>
  <c r="C83" i="1"/>
  <c r="H134" i="1"/>
  <c r="H132" i="1" s="1"/>
  <c r="H83" i="1" s="1"/>
  <c r="C10" i="1"/>
  <c r="D83" i="1"/>
  <c r="E75" i="1"/>
  <c r="F10" i="1"/>
  <c r="F157" i="1" s="1"/>
  <c r="G10" i="1"/>
  <c r="H29" i="1"/>
  <c r="E29" i="1"/>
  <c r="E19" i="1"/>
  <c r="D10" i="1"/>
  <c r="H19" i="1"/>
  <c r="E11" i="1"/>
  <c r="H12" i="1"/>
  <c r="H11" i="1" s="1"/>
  <c r="H49" i="1"/>
  <c r="H75" i="1"/>
  <c r="H59" i="1"/>
  <c r="E83" i="1"/>
  <c r="E49" i="1"/>
  <c r="E59" i="1"/>
  <c r="D157" i="1" l="1"/>
  <c r="G157" i="1"/>
  <c r="C157" i="1"/>
  <c r="E10" i="1"/>
  <c r="E157" i="1" s="1"/>
  <c r="H10" i="1"/>
  <c r="H157" i="1" s="1"/>
</calcChain>
</file>

<file path=xl/sharedStrings.xml><?xml version="1.0" encoding="utf-8"?>
<sst xmlns="http://schemas.openxmlformats.org/spreadsheetml/2006/main" count="162" uniqueCount="106">
  <si>
    <t xml:space="preserve">COMISION MUNICIPAL DE AGUA POTABLE Y ALCANTARILLADO DEL MUNICIPIO DE ALTAMIRA TAMAULIPAS </t>
  </si>
  <si>
    <t>ESTADO ANALÍTICO DEL EJERCICIO DEL PRESUPUESTO DE EGRESOS DETALLADO - LDF</t>
  </si>
  <si>
    <t>CLASIFICACIÓN POR OBJETO DEL GASTO (CAPÍTULO Y CONCEPTO)</t>
  </si>
  <si>
    <t>(pesos)</t>
  </si>
  <si>
    <t>6a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</si>
  <si>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</si>
  <si>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</si>
  <si>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</si>
  <si>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</si>
  <si>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</si>
  <si>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</si>
  <si>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</si>
  <si>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</si>
  <si>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>I.Gasto No Etiquetado (I=A+B+C+D+F+G+H+I)</t>
  </si>
  <si>
    <t xml:space="preserve">A. Servicios Personales (A= a1+a2+a3+a4+a5+a6+a7)	                                                                                                                                                                             </t>
  </si>
  <si>
    <t xml:space="preserve">a1) Remuneraciones al personal de carácter permanente			                         	                                                                                                              </t>
  </si>
  <si>
    <t xml:space="preserve">a2) Remuneraciones al personal de carácter transitorio				                                                                                                                                      </t>
  </si>
  <si>
    <t xml:space="preserve">a3) Remuneraciones adicionales y especiales				                                                                                                                                                 </t>
  </si>
  <si>
    <t xml:space="preserve">a4) Seguridad Social				                                                                                                                                                                        </t>
  </si>
  <si>
    <t xml:space="preserve">a5) Otras prestaciones sociales y económicas				                                                                                                                                                </t>
  </si>
  <si>
    <t xml:space="preserve">a6) Previsiones				                                                                                                                                                                             </t>
  </si>
  <si>
    <t xml:space="preserve">a7) Pago de estímulos a servidores públicos				                                                                                                                                                 </t>
  </si>
  <si>
    <t xml:space="preserve">B. Materiales y Suministros (B= b1+b2+b3+b4+b5+b6+b7+b8+b9)			                                                                                                                                                                          </t>
  </si>
  <si>
    <t xml:space="preserve">b1) Materiales de administración, emisión de documentos y artículos oficiales				                                                                                                               </t>
  </si>
  <si>
    <t xml:space="preserve">b2) Alimentos y utensilios				                                                                                                                                                                  </t>
  </si>
  <si>
    <t xml:space="preserve">b3) Materias primas y materiales de producción y comercialización				                                                                                                                           </t>
  </si>
  <si>
    <t xml:space="preserve">b4) Materiales y artículos de construcción y de reparación				                                                                                                                                  </t>
  </si>
  <si>
    <t xml:space="preserve">b5) Productos químicos, farmacéuticos y de laboratorio				                                                                                                                                      </t>
  </si>
  <si>
    <t xml:space="preserve">b6) Combustibles, lubricantes y aditivos				                                                                                                                                                    </t>
  </si>
  <si>
    <t xml:space="preserve">b7) Vestuario, blancos, prendas de protección y artículos deportivos				                                                                                                                        </t>
  </si>
  <si>
    <t xml:space="preserve">b8) Materiales y suministros para seguridad				                                                                                                                                                 </t>
  </si>
  <si>
    <t xml:space="preserve">b9) Herramientas, refacciones y accesorios menores				                                                                                                                                          </t>
  </si>
  <si>
    <t xml:space="preserve">C. Servicios Generales (C= c1+c2+c3+c4+c5+c6+c7+c8+c9)				                                                                                                                                                                              </t>
  </si>
  <si>
    <t xml:space="preserve">c1) Servicios básicos				                                                                                                                                                                       </t>
  </si>
  <si>
    <t xml:space="preserve">c2) Servicios de arrendamiento				                                                                                                                                                              </t>
  </si>
  <si>
    <t xml:space="preserve">c3) Servicios profesionales, científicos, técnicos y otros servicios				                                                                                                                        </t>
  </si>
  <si>
    <t xml:space="preserve">c4) Servicios financieros, bancarios y comerciales				                                                                                                                                          </t>
  </si>
  <si>
    <t xml:space="preserve">c5) Servicios de instalación, reparación, mantenimiento y conservación				                                                                                                                      </t>
  </si>
  <si>
    <t xml:space="preserve">c6) Servicios de comunicación social y publicidad				                                                                                                                                           </t>
  </si>
  <si>
    <t xml:space="preserve">c7) Servicios de traslado y viáticos				                                                                                                                                                        </t>
  </si>
  <si>
    <t xml:space="preserve">c8) Servicios oficiales				                                                                                                                                                                     </t>
  </si>
  <si>
    <t xml:space="preserve">c9) Otros servicios generales				                                                                                                                                                               </t>
  </si>
  <si>
    <t xml:space="preserve">D. Transferencias, Asignaciones, Subsidios y Otras ayudas (D= d1+d2+d3+d4+d5+d6+d7+d8+d9)				                                                                                                                                           </t>
  </si>
  <si>
    <t xml:space="preserve">d1) Transferencias internas y asignaciones al sector público				                                                                                                                                </t>
  </si>
  <si>
    <t xml:space="preserve">d2) Transferencias al resto del sector público				                                                                                                                                              </t>
  </si>
  <si>
    <t xml:space="preserve">d3) Subsidios y subvenciones				                                                                                                                                                                </t>
  </si>
  <si>
    <t xml:space="preserve">d4) Ayudas sociales				                                                                                                                                                                         </t>
  </si>
  <si>
    <t xml:space="preserve">d5) Pensiones y jubilaciones				                                                                                                                                                                </t>
  </si>
  <si>
    <t xml:space="preserve">d6) Transferencias a fideicomisos, mandatos y otros análogos				                                                                                                                                </t>
  </si>
  <si>
    <t xml:space="preserve">d7) Transferencias a la seguridad social				                                                                                                                                                    </t>
  </si>
  <si>
    <t xml:space="preserve">d8) Donativos				                                                                                                                                                                               </t>
  </si>
  <si>
    <t xml:space="preserve">d9) Transferencias al exterior				                                                                                                                                                              </t>
  </si>
  <si>
    <t xml:space="preserve">E. Bienes Muebles, Inmuebles e Intangibles (E= e1+e2+e3+e4+e5+e6+e7+e8+e9)				                                                                                                                                                          </t>
  </si>
  <si>
    <t xml:space="preserve">e1) Mobiliario y equipo de administración				                                                                                                                                                   </t>
  </si>
  <si>
    <t xml:space="preserve">e2) Mobiliario y equipo educacional y recreativo				                                                                                                                                            </t>
  </si>
  <si>
    <t xml:space="preserve">e3) Equipo e instrumental médico y de laboratorio				                                                                                                                                           </t>
  </si>
  <si>
    <t xml:space="preserve">e4) Vehículos y equipo de transporte				                                                                                                                                                        </t>
  </si>
  <si>
    <t xml:space="preserve">e5) Equipo de defensa y seguridad				                                                                                                                                                           </t>
  </si>
  <si>
    <t xml:space="preserve">e6) Maquinaria, otros equipos y herramientas				                                                                                                                                                </t>
  </si>
  <si>
    <t xml:space="preserve">e7) Activos biológicos				                                                                                                                                                                      </t>
  </si>
  <si>
    <t xml:space="preserve">e8) Bienes inmuebles				                                                                                                                                                                        </t>
  </si>
  <si>
    <t xml:space="preserve">e9) Activos intangibles				                                                                                                                                                                     </t>
  </si>
  <si>
    <t xml:space="preserve">F. Inversion Publica (F= f1+f2+f3) 				                                                                                                                                                                               </t>
  </si>
  <si>
    <t xml:space="preserve">f1) Obra pública en bienes de dominio público				                                                                                                                                               </t>
  </si>
  <si>
    <t xml:space="preserve">f2) Obra pública en bienes propios				                                                                                                                                                          </t>
  </si>
  <si>
    <t xml:space="preserve">f3) Proyectos productivos y acciones de fomento				                                                                                                                                             </t>
  </si>
  <si>
    <t xml:space="preserve">G. Inversiones Financieras y Otras Provisiones (G= g1+g2+g3+g4+g5+g6+g7)				                                                                                                                                                      </t>
  </si>
  <si>
    <t xml:space="preserve">g1) Inversiones para el fomento de actividades productivas				                                                                                                                                  </t>
  </si>
  <si>
    <t xml:space="preserve">g2) Acciones y participaciones de capital				                                                                                                                                                   </t>
  </si>
  <si>
    <t xml:space="preserve">g3) Compra de títulos y valores				                                                                                                                                                             </t>
  </si>
  <si>
    <t xml:space="preserve">g4) Concesión de préstamos				                                                                                                                                                                  </t>
  </si>
  <si>
    <t>g5)  Inversiones en Fideicomisos, Mandatos y Otros Análogos Fideicomiso de Desastres Naturales (Informativo)</t>
  </si>
  <si>
    <t>g6) Otras Inversiones Financieras</t>
  </si>
  <si>
    <t xml:space="preserve">g7) Provisiones para contingencias y otras erogaciones especiales				                                                                                                                           </t>
  </si>
  <si>
    <t xml:space="preserve">H. Participaciones y Aportaciones (H= h1+h2+h3)				                                                                                                                                                                   </t>
  </si>
  <si>
    <t xml:space="preserve">h1) Participaciones				                                                                                                                                                                         </t>
  </si>
  <si>
    <t xml:space="preserve">h2) Aportaciones				                                                                                                                                                                            </t>
  </si>
  <si>
    <t xml:space="preserve">h3) Convenios				                                                                                                                                                                               </t>
  </si>
  <si>
    <t xml:space="preserve">I. Deuda Publica (I= i1+i2+i3+i4+i5+i6+i7)				                                                                                                                                                                                     </t>
  </si>
  <si>
    <t xml:space="preserve">i1) Amortización de la deuda pública				                                                                                                                                                        </t>
  </si>
  <si>
    <t xml:space="preserve">i2) Intereses de la deuda pública				                                                                                                                                                           </t>
  </si>
  <si>
    <t xml:space="preserve">i3) Comisiones de la deuda pública				                                                                                                                                                          </t>
  </si>
  <si>
    <t xml:space="preserve">i4) Gastos de la deuda pública				                                                                                                                                                              </t>
  </si>
  <si>
    <t xml:space="preserve">i5) Costo por coberturas				                                                                                                                                                                    </t>
  </si>
  <si>
    <t xml:space="preserve">i6) Apoyos financieros				                                                                                                                                                                      </t>
  </si>
  <si>
    <t xml:space="preserve">i7) Adeudos de ejercicios fiscales anteriores (ADEFAS)				                                                                                                                                      </t>
  </si>
  <si>
    <t xml:space="preserve">II. Gasto Etiquetado (II= A + B + C + D + E + F + G + H + I )				                                                                                                                                       </t>
  </si>
  <si>
    <t xml:space="preserve">a1) Remuneraciones al personal de carácter permanente				                                                                                                                                     </t>
  </si>
  <si>
    <t xml:space="preserve">a2) Remuneraciones al personal de carácter transitorio				                                                                                                                                    </t>
  </si>
  <si>
    <t xml:space="preserve">a3) Remuneraciones adicionales y especiales				                                                                                                                                               </t>
  </si>
  <si>
    <t xml:space="preserve">a4) Seguridad Social				                                                                                                                                                                      </t>
  </si>
  <si>
    <t xml:space="preserve">a5) Otras prestaciones sociales y económicas				                                                                                                                                              </t>
  </si>
  <si>
    <t xml:space="preserve">a6) Previsiones				                                                                                                                                                                           </t>
  </si>
  <si>
    <t xml:space="preserve">a7) Pago de estímulos a servidores públicos				                                                                                                                                               </t>
  </si>
  <si>
    <t xml:space="preserve">b1) Materiales de administración, emisión de documentos y artículos oficiales				                                                                                                             </t>
  </si>
  <si>
    <t xml:space="preserve">b2) Alimentos y utensilios				                                                                                                                                                                </t>
  </si>
  <si>
    <t xml:space="preserve">b3) Materias primas y materiales de producción y comercialización				                                                                                                                         </t>
  </si>
  <si>
    <t xml:space="preserve">b4) Materiales y artículos de construcción y de reparación				                                                                                                                                </t>
  </si>
  <si>
    <t xml:space="preserve">b5) Productos químicos, farmacéuticos y de laboratorio				                                                                                                                                    </t>
  </si>
  <si>
    <t xml:space="preserve">b6) Combustibles, lubricantes y aditivos				                                                                                                                                                  </t>
  </si>
  <si>
    <t xml:space="preserve">b7) Vestuario, blancos, prendas de protección y artículos deportivos				                                                                                                                      </t>
  </si>
  <si>
    <t xml:space="preserve">b8) Materiales y suministros para seguridad				                                                                                                                                               </t>
  </si>
  <si>
    <t xml:space="preserve">b9) Herramientas, refacciones y accesorios menores				                                                                                                                                        </t>
  </si>
  <si>
    <t xml:space="preserve">III. Total de Egresos III= I + II )	                                                                                                                                                                    </t>
  </si>
  <si>
    <t>"Bajo protesta de decir verdad declaramos que los Estados Financieros y sus Notas, son razonablemente correctos y son responsabilidad del emisor"</t>
  </si>
  <si>
    <t>DEL 01 DE ENERO AL 30 DE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</si>
</sst>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wrapText="1"/>
    </xf>
    <xf numFmtId="164" fontId="6" fillId="0" borderId="10" xfId="2" applyNumberFormat="1" applyFont="1" applyFill="1" applyBorder="1"/>
    <xf numFmtId="0" fontId="7" fillId="0" borderId="10" xfId="0" applyFont="1" applyFill="1" applyBorder="1" applyAlignment="1">
      <alignment horizontal="left" wrapText="1" indent="2"/>
    </xf>
    <xf numFmtId="164" fontId="7" fillId="0" borderId="10" xfId="1" applyNumberFormat="1" applyFont="1" applyFill="1" applyBorder="1"/>
    <xf numFmtId="164" fontId="7" fillId="0" borderId="10" xfId="1" applyNumberFormat="1" applyFont="1" applyBorder="1"/>
    <xf numFmtId="164" fontId="6" fillId="0" borderId="10" xfId="1" applyNumberFormat="1" applyFont="1" applyFill="1" applyBorder="1"/>
    <xf numFmtId="0" fontId="6" fillId="0" borderId="10" xfId="0" applyFont="1" applyFill="1" applyBorder="1"/>
    <xf numFmtId="0" fontId="6" fillId="0" borderId="10" xfId="0" applyFont="1" applyFill="1" applyBorder="1" applyAlignment="1">
      <alignment horizontal="left" wrapText="1"/>
    </xf>
    <xf numFmtId="44" fontId="6" fillId="0" borderId="10" xfId="2" applyFont="1" applyFill="1" applyBorder="1" applyAlignment="1">
      <alignment wrapText="1"/>
    </xf>
    <xf numFmtId="44" fontId="8" fillId="0" borderId="0" xfId="2" applyFont="1"/>
    <xf numFmtId="0" fontId="7" fillId="0" borderId="10" xfId="0" applyFont="1" applyFill="1" applyBorder="1"/>
    <xf numFmtId="44" fontId="6" fillId="0" borderId="10" xfId="2" applyFont="1" applyFill="1" applyBorder="1"/>
    <xf numFmtId="43" fontId="0" fillId="0" borderId="0" xfId="0" applyNumberFormat="1"/>
    <xf numFmtId="164" fontId="5" fillId="0" borderId="0" xfId="0" applyNumberFormat="1" applyFont="1"/>
    <xf numFmtId="0" fontId="5" fillId="0" borderId="0" xfId="0" applyFont="1" applyFill="1"/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46591</xdr:colOff>
      <xdr:row>3</xdr:row>
      <xdr:rowOff>85725</xdr:rowOff>
    </xdr:from>
    <xdr:to>
      <xdr:col>1</xdr:col>
      <xdr:colOff>1457325</xdr:colOff>
      <xdr:row>5</xdr:row>
      <xdr:rowOff>154295</xdr:rowOff>
    </xdr:to>
    <xdr:pic>
      <xdr:nvPicPr>
        <xdr:cNvPr id="2" name="1 Imagen" descr="COMAPA_ALTAMIR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2816" y="657225"/>
          <a:ext cx="1410734" cy="44957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161</xdr:row>
      <xdr:rowOff>0</xdr:rowOff>
    </xdr:from>
    <xdr:ext cx="3153103" cy="85725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36242625"/>
          <a:ext cx="3153103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900"/>
            <a:t>___________________________________</a:t>
          </a:r>
        </a:p>
        <a:p>
          <a:pPr algn="ctr"/>
          <a:r>
            <a:rPr lang="es-MX" sz="900" b="1" baseline="0"/>
            <a:t>C. ALMA LAURA AMPARÁN CRUZ</a:t>
          </a:r>
        </a:p>
        <a:p>
          <a:pPr algn="ctr"/>
          <a:r>
            <a:rPr lang="es-MX" sz="900" b="1" baseline="0"/>
            <a:t>PRESIDENTA MUNICIPAL Y DEL CONSEJO</a:t>
          </a:r>
        </a:p>
        <a:p>
          <a:pPr algn="ctr"/>
          <a:r>
            <a:rPr lang="es-MX" sz="900" b="1" baseline="0"/>
            <a:t>AUTORIZÓ</a:t>
          </a:r>
        </a:p>
        <a:p>
          <a:pPr algn="ctr"/>
          <a:endParaRPr lang="es-MX" sz="900" b="1" baseline="0"/>
        </a:p>
        <a:p>
          <a:pPr algn="ctr"/>
          <a:endParaRPr lang="es-MX" sz="900" b="1"/>
        </a:p>
      </xdr:txBody>
    </xdr:sp>
    <xdr:clientData/>
  </xdr:oneCellAnchor>
  <xdr:oneCellAnchor>
    <xdr:from>
      <xdr:col>1</xdr:col>
      <xdr:colOff>1995664</xdr:colOff>
      <xdr:row>164</xdr:row>
      <xdr:rowOff>9525</xdr:rowOff>
    </xdr:from>
    <xdr:ext cx="3457575" cy="796693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71889" y="36823650"/>
          <a:ext cx="3457575" cy="796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900"/>
            <a:t>_______________________________________</a:t>
          </a:r>
        </a:p>
        <a:p>
          <a:pPr algn="ctr"/>
          <a:r>
            <a:rPr lang="es-MX" sz="900" b="1" baseline="0"/>
            <a:t>C.P.A. JORGE ERNESTO AYALA PÉREZ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900"/>
        </a:p>
        <a:p>
          <a:pPr algn="ctr"/>
          <a:r>
            <a:rPr lang="es-MX" sz="900" b="1" baseline="0"/>
            <a:t>RESPONSABLE DE ELABORACIÓN</a:t>
          </a:r>
        </a:p>
        <a:p>
          <a:pPr algn="ctr"/>
          <a:endParaRPr lang="es-MX" sz="900" b="1"/>
        </a:p>
      </xdr:txBody>
    </xdr:sp>
    <xdr:clientData/>
  </xdr:oneCellAnchor>
  <xdr:oneCellAnchor>
    <xdr:from>
      <xdr:col>5</xdr:col>
      <xdr:colOff>32745</xdr:colOff>
      <xdr:row>161</xdr:row>
      <xdr:rowOff>47621</xdr:rowOff>
    </xdr:from>
    <xdr:ext cx="2367828" cy="655821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376270" y="36290246"/>
          <a:ext cx="2367828" cy="655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900"/>
            <a:t>______________________________________</a:t>
          </a:r>
        </a:p>
        <a:p>
          <a:pPr algn="ctr"/>
          <a:r>
            <a:rPr lang="es-MX" sz="900" b="1" baseline="0"/>
            <a:t>ING. ALEJANDRO MONGE CASTILLO</a:t>
          </a:r>
        </a:p>
        <a:p>
          <a:pPr algn="ctr"/>
          <a:r>
            <a:rPr lang="es-MX" sz="900" b="1" baseline="0"/>
            <a:t>GERENTE GENERAL </a:t>
          </a:r>
        </a:p>
        <a:p>
          <a:pPr algn="ctr"/>
          <a:r>
            <a:rPr lang="es-MX" sz="900" b="1" baseline="0"/>
            <a:t>ELABORÓ Y PRESENTÓ</a:t>
          </a:r>
          <a:endParaRPr lang="es-MX" sz="900" b="1"/>
        </a:p>
      </xdr:txBody>
    </xdr:sp>
    <xdr:clientData/>
  </xdr:oneCellAnchor>
  <xdr:twoCellAnchor editAs="oneCell">
    <xdr:from>
      <xdr:col>6</xdr:col>
      <xdr:colOff>304800</xdr:colOff>
      <xdr:row>3</xdr:row>
      <xdr:rowOff>76200</xdr:rowOff>
    </xdr:from>
    <xdr:to>
      <xdr:col>7</xdr:col>
      <xdr:colOff>883964</xdr:colOff>
      <xdr:row>5</xdr:row>
      <xdr:rowOff>175764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647700"/>
          <a:ext cx="1493564" cy="4805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0"/>
  <sheetViews>
    <sheetView tabSelected="1" zoomScaleNormal="100" workbookViewId="0"/>
  </sheetViews>
  <sheetFormatPr baseColWidth="10" defaultRowHeight="15" x14ac:dyDescent="0.25"/>
  <cols>
    <col min="1" max="1" width="4.140625" customWidth="1"/>
    <col min="2" max="2" width="34.28515625" customWidth="1"/>
    <col min="3" max="3" width="15.140625" bestFit="1" customWidth="1"/>
    <col min="4" max="4" width="12.85546875" bestFit="1" customWidth="1"/>
    <col min="5" max="8" width="13.7109375" bestFit="1" customWidth="1"/>
  </cols>
  <sheetData>
    <row r="1" spans="2:12" x14ac:dyDescent="0.25">
      <c r="B1" s="24" t="s">
        <v>0</v>
      </c>
      <c r="C1" s="25"/>
      <c r="D1" s="25"/>
      <c r="E1" s="25"/>
      <c r="F1" s="25"/>
      <c r="G1" s="25"/>
      <c r="H1" s="26"/>
    </row>
    <row r="2" spans="2:12" x14ac:dyDescent="0.25">
      <c r="B2" s="27" t="s">
        <v>1</v>
      </c>
      <c r="C2" s="28"/>
      <c r="D2" s="28"/>
      <c r="E2" s="28"/>
      <c r="F2" s="28"/>
      <c r="G2" s="28"/>
      <c r="H2" s="29"/>
    </row>
    <row r="3" spans="2:12" x14ac:dyDescent="0.25">
      <c r="B3" s="27" t="s">
        <v>2</v>
      </c>
      <c r="C3" s="28"/>
      <c r="D3" s="28"/>
      <c r="E3" s="28"/>
      <c r="F3" s="28"/>
      <c r="G3" s="28"/>
      <c r="H3" s="29"/>
    </row>
    <row r="4" spans="2:12" x14ac:dyDescent="0.25">
      <c r="B4" s="27" t="s">
        <v>105</v>
      </c>
      <c r="C4" s="28"/>
      <c r="D4" s="28"/>
      <c r="E4" s="28"/>
      <c r="F4" s="28"/>
      <c r="G4" s="28"/>
      <c r="H4" s="29"/>
    </row>
    <row r="5" spans="2:12" x14ac:dyDescent="0.25">
      <c r="B5" s="27" t="s">
        <v>3</v>
      </c>
      <c r="C5" s="28"/>
      <c r="D5" s="28"/>
      <c r="E5" s="28"/>
      <c r="F5" s="28"/>
      <c r="G5" s="28"/>
      <c r="H5" s="29"/>
    </row>
    <row r="6" spans="2:12" x14ac:dyDescent="0.25">
      <c r="B6" s="30" t="s">
        <v>4</v>
      </c>
      <c r="C6" s="31"/>
      <c r="D6" s="31"/>
      <c r="E6" s="31"/>
      <c r="F6" s="31"/>
      <c r="G6" s="31"/>
      <c r="H6" s="32"/>
    </row>
    <row r="8" spans="2:12" s="1" customFormat="1" ht="11.25" x14ac:dyDescent="0.2">
      <c r="B8" s="19" t="s">
        <v>5</v>
      </c>
      <c r="C8" s="21" t="s">
        <v>6</v>
      </c>
      <c r="D8" s="21"/>
      <c r="E8" s="21"/>
      <c r="F8" s="21"/>
      <c r="G8" s="21"/>
      <c r="H8" s="22" t="s">
        <v>7</v>
      </c>
    </row>
    <row r="9" spans="2:12" s="1" customFormat="1" ht="22.5" x14ac:dyDescent="0.2">
      <c r="B9" s="20"/>
      <c r="C9" s="2" t="s">
        <v>8</v>
      </c>
      <c r="D9" s="2" t="s">
        <v>9</v>
      </c>
      <c r="E9" s="3" t="s">
        <v>10</v>
      </c>
      <c r="F9" s="3" t="s">
        <v>11</v>
      </c>
      <c r="G9" s="3" t="s">
        <v>12</v>
      </c>
      <c r="H9" s="22"/>
    </row>
    <row r="10" spans="2:12" s="1" customFormat="1" ht="22.5" x14ac:dyDescent="0.2">
      <c r="B10" s="4" t="s">
        <v>13</v>
      </c>
      <c r="C10" s="5">
        <f t="shared" ref="C10:H10" si="0">+C11+C19+C29+C39+C49+C59+C63+C71+C75</f>
        <v>378206253.94999993</v>
      </c>
      <c r="D10" s="5">
        <f t="shared" si="0"/>
        <v>-1.0477378964424133E-9</v>
      </c>
      <c r="E10" s="5">
        <f t="shared" si="0"/>
        <v>378206253.94999999</v>
      </c>
      <c r="F10" s="5">
        <f t="shared" si="0"/>
        <v>236606026.30999997</v>
      </c>
      <c r="G10" s="5">
        <f t="shared" si="0"/>
        <v>216448905.16000003</v>
      </c>
      <c r="H10" s="5">
        <f t="shared" si="0"/>
        <v>141600227.64000002</v>
      </c>
    </row>
    <row r="11" spans="2:12" s="1" customFormat="1" ht="22.5" x14ac:dyDescent="0.2">
      <c r="B11" s="4" t="s">
        <v>14</v>
      </c>
      <c r="C11" s="5">
        <f>C12+C13+C14+C15+C16+C17+C18</f>
        <v>137283609.56999999</v>
      </c>
      <c r="D11" s="5">
        <f t="shared" ref="D11:H11" si="1">D12+D13+D14+D15+D16+D17+D18</f>
        <v>566554.72999999975</v>
      </c>
      <c r="E11" s="5">
        <f t="shared" si="1"/>
        <v>137850164.30000001</v>
      </c>
      <c r="F11" s="5">
        <f t="shared" si="1"/>
        <v>95818781.979999989</v>
      </c>
      <c r="G11" s="5">
        <f t="shared" si="1"/>
        <v>90375615</v>
      </c>
      <c r="H11" s="5">
        <f t="shared" si="1"/>
        <v>42031382.320000008</v>
      </c>
      <c r="K11" s="17"/>
      <c r="L11" s="17"/>
    </row>
    <row r="12" spans="2:12" s="1" customFormat="1" ht="22.5" x14ac:dyDescent="0.2">
      <c r="B12" s="6" t="s">
        <v>15</v>
      </c>
      <c r="C12" s="7">
        <v>41146573.719999999</v>
      </c>
      <c r="D12" s="7">
        <v>-292543.16999999981</v>
      </c>
      <c r="E12" s="8">
        <f>+C12+D12</f>
        <v>40854030.549999997</v>
      </c>
      <c r="F12" s="7">
        <v>30203314.160000004</v>
      </c>
      <c r="G12" s="7">
        <v>30203314.160000004</v>
      </c>
      <c r="H12" s="7">
        <f>E12-F12</f>
        <v>10650716.389999993</v>
      </c>
    </row>
    <row r="13" spans="2:12" s="1" customFormat="1" ht="22.5" x14ac:dyDescent="0.2">
      <c r="B13" s="6" t="s">
        <v>16</v>
      </c>
      <c r="C13" s="7">
        <v>11013423.49</v>
      </c>
      <c r="D13" s="7">
        <v>19351.130000000005</v>
      </c>
      <c r="E13" s="8">
        <f t="shared" ref="E13:E38" si="2">+C13+D13</f>
        <v>11032774.620000001</v>
      </c>
      <c r="F13" s="7">
        <v>8905413.9600000009</v>
      </c>
      <c r="G13" s="7">
        <v>8905413.9600000009</v>
      </c>
      <c r="H13" s="7">
        <f t="shared" ref="H13:H18" si="3">E13-F13</f>
        <v>2127360.66</v>
      </c>
    </row>
    <row r="14" spans="2:12" s="1" customFormat="1" ht="22.5" x14ac:dyDescent="0.2">
      <c r="B14" s="6" t="s">
        <v>17</v>
      </c>
      <c r="C14" s="7">
        <v>15136333.539999999</v>
      </c>
      <c r="D14" s="7">
        <v>20324.170000000049</v>
      </c>
      <c r="E14" s="8">
        <f t="shared" si="2"/>
        <v>15156657.709999999</v>
      </c>
      <c r="F14" s="7">
        <v>6685367.2699999996</v>
      </c>
      <c r="G14" s="7">
        <v>6685367.2699999996</v>
      </c>
      <c r="H14" s="7">
        <f t="shared" si="3"/>
        <v>8471290.4399999995</v>
      </c>
    </row>
    <row r="15" spans="2:12" s="1" customFormat="1" ht="11.25" x14ac:dyDescent="0.2">
      <c r="B15" s="6" t="s">
        <v>18</v>
      </c>
      <c r="C15" s="7">
        <v>21167994.050000001</v>
      </c>
      <c r="D15" s="7">
        <v>-755727.06000000017</v>
      </c>
      <c r="E15" s="8">
        <f t="shared" si="2"/>
        <v>20412266.990000002</v>
      </c>
      <c r="F15" s="7">
        <v>14257169.010000002</v>
      </c>
      <c r="G15" s="7">
        <v>8814002.0300000012</v>
      </c>
      <c r="H15" s="7">
        <f t="shared" si="3"/>
        <v>6155097.9800000004</v>
      </c>
    </row>
    <row r="16" spans="2:12" s="1" customFormat="1" ht="22.5" x14ac:dyDescent="0.2">
      <c r="B16" s="6" t="s">
        <v>19</v>
      </c>
      <c r="C16" s="7">
        <v>37810814.060000002</v>
      </c>
      <c r="D16" s="7">
        <v>1312683.0399999998</v>
      </c>
      <c r="E16" s="8">
        <f t="shared" si="2"/>
        <v>39123497.100000001</v>
      </c>
      <c r="F16" s="7">
        <v>27630844.169999994</v>
      </c>
      <c r="G16" s="7">
        <v>27630844.169999994</v>
      </c>
      <c r="H16" s="7">
        <f t="shared" si="3"/>
        <v>11492652.930000007</v>
      </c>
    </row>
    <row r="17" spans="2:8" s="1" customFormat="1" ht="11.25" x14ac:dyDescent="0.2">
      <c r="B17" s="6" t="s">
        <v>20</v>
      </c>
      <c r="C17" s="8">
        <v>0</v>
      </c>
      <c r="D17" s="8">
        <v>0</v>
      </c>
      <c r="E17" s="8">
        <f t="shared" si="2"/>
        <v>0</v>
      </c>
      <c r="F17" s="8">
        <v>0</v>
      </c>
      <c r="G17" s="8">
        <v>0</v>
      </c>
      <c r="H17" s="7">
        <f t="shared" si="3"/>
        <v>0</v>
      </c>
    </row>
    <row r="18" spans="2:8" s="1" customFormat="1" ht="22.5" x14ac:dyDescent="0.2">
      <c r="B18" s="6" t="s">
        <v>21</v>
      </c>
      <c r="C18" s="7">
        <v>11008470.710000001</v>
      </c>
      <c r="D18" s="7">
        <v>262466.61999999988</v>
      </c>
      <c r="E18" s="8">
        <f t="shared" si="2"/>
        <v>11270937.33</v>
      </c>
      <c r="F18" s="7">
        <v>8136673.4100000011</v>
      </c>
      <c r="G18" s="7">
        <v>8136673.4100000011</v>
      </c>
      <c r="H18" s="7">
        <f t="shared" si="3"/>
        <v>3134263.919999999</v>
      </c>
    </row>
    <row r="19" spans="2:8" s="1" customFormat="1" ht="22.5" x14ac:dyDescent="0.2">
      <c r="B19" s="4" t="s">
        <v>22</v>
      </c>
      <c r="C19" s="5">
        <f t="shared" ref="C19:G19" si="4">C20+C21+C22+C23+C24+C25+C26+C27+C28</f>
        <v>72335062.879999995</v>
      </c>
      <c r="D19" s="5">
        <f t="shared" si="4"/>
        <v>-2307451.0700000003</v>
      </c>
      <c r="E19" s="5">
        <f t="shared" si="4"/>
        <v>70027611.810000002</v>
      </c>
      <c r="F19" s="5">
        <f t="shared" si="4"/>
        <v>33796120.839999996</v>
      </c>
      <c r="G19" s="5">
        <f t="shared" si="4"/>
        <v>27537502.550000001</v>
      </c>
      <c r="H19" s="5">
        <f>H20+H21+H22+H23+H24+H25+H26+H27+H28</f>
        <v>36231490.969999991</v>
      </c>
    </row>
    <row r="20" spans="2:8" s="1" customFormat="1" ht="22.5" x14ac:dyDescent="0.2">
      <c r="B20" s="6" t="s">
        <v>23</v>
      </c>
      <c r="C20" s="7">
        <v>4670490.46</v>
      </c>
      <c r="D20" s="7">
        <v>-408814.62</v>
      </c>
      <c r="E20" s="8">
        <f t="shared" si="2"/>
        <v>4261675.84</v>
      </c>
      <c r="F20" s="7">
        <v>2165866.12</v>
      </c>
      <c r="G20" s="7">
        <v>1843040.84</v>
      </c>
      <c r="H20" s="7">
        <f t="shared" ref="H20:H28" si="5">E20-F20</f>
        <v>2095809.7199999997</v>
      </c>
    </row>
    <row r="21" spans="2:8" s="1" customFormat="1" ht="11.25" x14ac:dyDescent="0.2">
      <c r="B21" s="6" t="s">
        <v>24</v>
      </c>
      <c r="C21" s="7">
        <v>698505.14</v>
      </c>
      <c r="D21" s="7">
        <v>-259356.11</v>
      </c>
      <c r="E21" s="8">
        <f t="shared" si="2"/>
        <v>439149.03</v>
      </c>
      <c r="F21" s="7">
        <v>228012.63</v>
      </c>
      <c r="G21" s="7">
        <v>213342.83</v>
      </c>
      <c r="H21" s="7">
        <f t="shared" si="5"/>
        <v>211136.40000000002</v>
      </c>
    </row>
    <row r="22" spans="2:8" s="1" customFormat="1" ht="22.5" x14ac:dyDescent="0.2">
      <c r="B22" s="6" t="s">
        <v>25</v>
      </c>
      <c r="C22" s="7">
        <v>3418200</v>
      </c>
      <c r="D22" s="7">
        <v>260829</v>
      </c>
      <c r="E22" s="8">
        <f t="shared" si="2"/>
        <v>3679029</v>
      </c>
      <c r="F22" s="7">
        <v>1462500</v>
      </c>
      <c r="G22" s="7">
        <v>1462500</v>
      </c>
      <c r="H22" s="7">
        <f t="shared" si="5"/>
        <v>2216529</v>
      </c>
    </row>
    <row r="23" spans="2:8" s="1" customFormat="1" ht="22.5" x14ac:dyDescent="0.2">
      <c r="B23" s="6" t="s">
        <v>26</v>
      </c>
      <c r="C23" s="7">
        <v>31011643.989999998</v>
      </c>
      <c r="D23" s="7">
        <v>-3815261.48</v>
      </c>
      <c r="E23" s="8">
        <f t="shared" si="2"/>
        <v>27196382.509999998</v>
      </c>
      <c r="F23" s="7">
        <v>11412014.350000001</v>
      </c>
      <c r="G23" s="7">
        <v>8506649.959999999</v>
      </c>
      <c r="H23" s="7">
        <f t="shared" si="5"/>
        <v>15784368.159999996</v>
      </c>
    </row>
    <row r="24" spans="2:8" s="1" customFormat="1" ht="22.5" x14ac:dyDescent="0.2">
      <c r="B24" s="6" t="s">
        <v>27</v>
      </c>
      <c r="C24" s="7">
        <v>13786259.93</v>
      </c>
      <c r="D24" s="7">
        <v>753768.34999999986</v>
      </c>
      <c r="E24" s="8">
        <f t="shared" si="2"/>
        <v>14540028.279999999</v>
      </c>
      <c r="F24" s="7">
        <v>7824167.9399999995</v>
      </c>
      <c r="G24" s="7">
        <v>5258410.79</v>
      </c>
      <c r="H24" s="7">
        <f t="shared" si="5"/>
        <v>6715860.3399999999</v>
      </c>
    </row>
    <row r="25" spans="2:8" s="1" customFormat="1" ht="22.5" x14ac:dyDescent="0.2">
      <c r="B25" s="6" t="s">
        <v>28</v>
      </c>
      <c r="C25" s="7">
        <v>9110253.3599999994</v>
      </c>
      <c r="D25" s="7">
        <v>658739.04</v>
      </c>
      <c r="E25" s="8">
        <f t="shared" si="2"/>
        <v>9768992.3999999985</v>
      </c>
      <c r="F25" s="7">
        <v>7587912.0800000001</v>
      </c>
      <c r="G25" s="7">
        <v>7475091.8700000001</v>
      </c>
      <c r="H25" s="7">
        <f t="shared" si="5"/>
        <v>2181080.3199999984</v>
      </c>
    </row>
    <row r="26" spans="2:8" s="1" customFormat="1" ht="22.5" x14ac:dyDescent="0.2">
      <c r="B26" s="6" t="s">
        <v>29</v>
      </c>
      <c r="C26" s="7">
        <v>4485888.8600000003</v>
      </c>
      <c r="D26" s="7">
        <v>-127307.55</v>
      </c>
      <c r="E26" s="8">
        <f t="shared" si="2"/>
        <v>4358581.3100000005</v>
      </c>
      <c r="F26" s="7">
        <v>1464693.72</v>
      </c>
      <c r="G26" s="7">
        <v>1356272.8</v>
      </c>
      <c r="H26" s="7">
        <f t="shared" si="5"/>
        <v>2893887.5900000008</v>
      </c>
    </row>
    <row r="27" spans="2:8" s="1" customFormat="1" ht="22.5" x14ac:dyDescent="0.2">
      <c r="B27" s="6" t="s">
        <v>30</v>
      </c>
      <c r="C27" s="7">
        <v>0</v>
      </c>
      <c r="D27" s="7">
        <v>0</v>
      </c>
      <c r="E27" s="8">
        <f t="shared" si="2"/>
        <v>0</v>
      </c>
      <c r="F27" s="7">
        <v>0</v>
      </c>
      <c r="G27" s="7">
        <v>0</v>
      </c>
      <c r="H27" s="7">
        <f t="shared" si="5"/>
        <v>0</v>
      </c>
    </row>
    <row r="28" spans="2:8" s="1" customFormat="1" ht="22.5" x14ac:dyDescent="0.2">
      <c r="B28" s="6" t="s">
        <v>31</v>
      </c>
      <c r="C28" s="7">
        <v>5153821.1399999997</v>
      </c>
      <c r="D28" s="7">
        <v>629952.29999999993</v>
      </c>
      <c r="E28" s="8">
        <f t="shared" si="2"/>
        <v>5783773.4399999995</v>
      </c>
      <c r="F28" s="7">
        <v>1650954</v>
      </c>
      <c r="G28" s="7">
        <v>1422193.46</v>
      </c>
      <c r="H28" s="7">
        <f t="shared" si="5"/>
        <v>4132819.4399999995</v>
      </c>
    </row>
    <row r="29" spans="2:8" s="1" customFormat="1" ht="22.5" x14ac:dyDescent="0.2">
      <c r="B29" s="4" t="s">
        <v>32</v>
      </c>
      <c r="C29" s="9">
        <f t="shared" ref="C29:G29" si="6">C30+C31+C32+C33+C34+C35+C36+C37+C38</f>
        <v>117400917.09</v>
      </c>
      <c r="D29" s="9">
        <f t="shared" si="6"/>
        <v>5445666.0099999998</v>
      </c>
      <c r="E29" s="9">
        <f t="shared" si="6"/>
        <v>122846583.09999998</v>
      </c>
      <c r="F29" s="9">
        <f t="shared" si="6"/>
        <v>78677975.140000001</v>
      </c>
      <c r="G29" s="9">
        <f t="shared" si="6"/>
        <v>70696360.120000005</v>
      </c>
      <c r="H29" s="9">
        <f>H30+H31+H32+H33+H34+H35+H36+H37+H38</f>
        <v>44168607.960000008</v>
      </c>
    </row>
    <row r="30" spans="2:8" s="1" customFormat="1" ht="11.25" x14ac:dyDescent="0.2">
      <c r="B30" s="6" t="s">
        <v>33</v>
      </c>
      <c r="C30" s="7">
        <v>37359316.890000001</v>
      </c>
      <c r="D30" s="7">
        <v>-9207163.8600000013</v>
      </c>
      <c r="E30" s="8">
        <f t="shared" si="2"/>
        <v>28152153.030000001</v>
      </c>
      <c r="F30" s="7">
        <v>16581534.9</v>
      </c>
      <c r="G30" s="7">
        <v>16557475.970000001</v>
      </c>
      <c r="H30" s="7">
        <f t="shared" ref="H30:H38" si="7">E30-F30</f>
        <v>11570618.130000001</v>
      </c>
    </row>
    <row r="31" spans="2:8" s="1" customFormat="1" ht="11.25" x14ac:dyDescent="0.2">
      <c r="B31" s="6" t="s">
        <v>34</v>
      </c>
      <c r="C31" s="7">
        <v>24600324.52</v>
      </c>
      <c r="D31" s="7">
        <v>-378376.99999999983</v>
      </c>
      <c r="E31" s="8">
        <f t="shared" si="2"/>
        <v>24221947.52</v>
      </c>
      <c r="F31" s="7">
        <v>13510162.360000001</v>
      </c>
      <c r="G31" s="7">
        <v>10772063.560000001</v>
      </c>
      <c r="H31" s="7">
        <f t="shared" si="7"/>
        <v>10711785.159999998</v>
      </c>
    </row>
    <row r="32" spans="2:8" s="1" customFormat="1" ht="22.5" x14ac:dyDescent="0.2">
      <c r="B32" s="6" t="s">
        <v>35</v>
      </c>
      <c r="C32" s="7">
        <v>12489271.48</v>
      </c>
      <c r="D32" s="7">
        <v>7601175.6699999981</v>
      </c>
      <c r="E32" s="8">
        <f t="shared" si="2"/>
        <v>20090447.149999999</v>
      </c>
      <c r="F32" s="7">
        <v>10710711.32</v>
      </c>
      <c r="G32" s="7">
        <v>9885026.9600000009</v>
      </c>
      <c r="H32" s="7">
        <f t="shared" si="7"/>
        <v>9379735.8299999982</v>
      </c>
    </row>
    <row r="33" spans="2:8" s="1" customFormat="1" ht="22.5" x14ac:dyDescent="0.2">
      <c r="B33" s="6" t="s">
        <v>36</v>
      </c>
      <c r="C33" s="7">
        <v>3393579.93</v>
      </c>
      <c r="D33" s="7">
        <v>356549.07</v>
      </c>
      <c r="E33" s="8">
        <f t="shared" si="2"/>
        <v>3750129</v>
      </c>
      <c r="F33" s="7">
        <v>2966334.8099999996</v>
      </c>
      <c r="G33" s="7">
        <v>2572002.7699999996</v>
      </c>
      <c r="H33" s="7">
        <f t="shared" si="7"/>
        <v>783794.19000000041</v>
      </c>
    </row>
    <row r="34" spans="2:8" s="1" customFormat="1" ht="22.5" x14ac:dyDescent="0.2">
      <c r="B34" s="6" t="s">
        <v>37</v>
      </c>
      <c r="C34" s="7">
        <v>17278251.07</v>
      </c>
      <c r="D34" s="7">
        <v>12665147.310000002</v>
      </c>
      <c r="E34" s="8">
        <f t="shared" si="2"/>
        <v>29943398.380000003</v>
      </c>
      <c r="F34" s="7">
        <v>25493956.419999998</v>
      </c>
      <c r="G34" s="7">
        <v>21998217.530000001</v>
      </c>
      <c r="H34" s="7">
        <f t="shared" si="7"/>
        <v>4449441.9600000046</v>
      </c>
    </row>
    <row r="35" spans="2:8" s="1" customFormat="1" ht="22.5" x14ac:dyDescent="0.2">
      <c r="B35" s="6" t="s">
        <v>38</v>
      </c>
      <c r="C35" s="7">
        <v>3756399.72</v>
      </c>
      <c r="D35" s="7">
        <v>-347723.85</v>
      </c>
      <c r="E35" s="8">
        <f t="shared" si="2"/>
        <v>3408675.87</v>
      </c>
      <c r="F35" s="7">
        <v>1349054.42</v>
      </c>
      <c r="G35" s="7">
        <v>1349054.42</v>
      </c>
      <c r="H35" s="7">
        <f t="shared" si="7"/>
        <v>2059621.4500000002</v>
      </c>
    </row>
    <row r="36" spans="2:8" s="1" customFormat="1" ht="11.25" x14ac:dyDescent="0.2">
      <c r="B36" s="6" t="s">
        <v>39</v>
      </c>
      <c r="C36" s="7">
        <v>1550279.35</v>
      </c>
      <c r="D36" s="7">
        <v>-139172.11000000002</v>
      </c>
      <c r="E36" s="8">
        <f t="shared" si="2"/>
        <v>1411107.24</v>
      </c>
      <c r="F36" s="7">
        <v>593922.1</v>
      </c>
      <c r="G36" s="7">
        <v>593922.1</v>
      </c>
      <c r="H36" s="7">
        <f t="shared" si="7"/>
        <v>817185.14</v>
      </c>
    </row>
    <row r="37" spans="2:8" s="1" customFormat="1" ht="11.25" x14ac:dyDescent="0.2">
      <c r="B37" s="6" t="s">
        <v>40</v>
      </c>
      <c r="C37" s="7">
        <v>733060</v>
      </c>
      <c r="D37" s="7">
        <v>264486.16000000003</v>
      </c>
      <c r="E37" s="8">
        <f t="shared" si="2"/>
        <v>997546.16</v>
      </c>
      <c r="F37" s="7">
        <v>585414.39</v>
      </c>
      <c r="G37" s="7">
        <v>585414.39</v>
      </c>
      <c r="H37" s="7">
        <f t="shared" si="7"/>
        <v>412131.77</v>
      </c>
    </row>
    <row r="38" spans="2:8" s="1" customFormat="1" ht="11.25" x14ac:dyDescent="0.2">
      <c r="B38" s="6" t="s">
        <v>41</v>
      </c>
      <c r="C38" s="7">
        <v>16240434.130000001</v>
      </c>
      <c r="D38" s="7">
        <v>-5369255.3800000008</v>
      </c>
      <c r="E38" s="8">
        <f t="shared" si="2"/>
        <v>10871178.75</v>
      </c>
      <c r="F38" s="7">
        <v>6886884.4199999999</v>
      </c>
      <c r="G38" s="7">
        <v>6383182.4199999999</v>
      </c>
      <c r="H38" s="7">
        <f t="shared" si="7"/>
        <v>3984294.33</v>
      </c>
    </row>
    <row r="39" spans="2:8" s="1" customFormat="1" ht="33.75" x14ac:dyDescent="0.2">
      <c r="B39" s="4" t="s">
        <v>42</v>
      </c>
      <c r="C39" s="5">
        <f t="shared" ref="C39:G39" si="8">C40+C41+C42+C43+C44+C45+C46+C47+C48</f>
        <v>0</v>
      </c>
      <c r="D39" s="5">
        <f t="shared" si="8"/>
        <v>0</v>
      </c>
      <c r="E39" s="5">
        <f t="shared" si="8"/>
        <v>0</v>
      </c>
      <c r="F39" s="5">
        <f t="shared" si="8"/>
        <v>0</v>
      </c>
      <c r="G39" s="5">
        <f t="shared" si="8"/>
        <v>0</v>
      </c>
      <c r="H39" s="5">
        <f>H40+H41+H42+H43+H44+H45+H46+H47+H48</f>
        <v>0</v>
      </c>
    </row>
    <row r="40" spans="2:8" s="1" customFormat="1" ht="22.5" x14ac:dyDescent="0.2">
      <c r="B40" s="6" t="s">
        <v>43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>E40-F40</f>
        <v>0</v>
      </c>
    </row>
    <row r="41" spans="2:8" s="1" customFormat="1" ht="22.5" x14ac:dyDescent="0.2">
      <c r="B41" s="6" t="s">
        <v>44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 t="shared" ref="H41:H48" si="9">E41-F41</f>
        <v>0</v>
      </c>
    </row>
    <row r="42" spans="2:8" s="1" customFormat="1" ht="11.25" x14ac:dyDescent="0.2">
      <c r="B42" s="6" t="s">
        <v>45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f t="shared" si="9"/>
        <v>0</v>
      </c>
    </row>
    <row r="43" spans="2:8" s="1" customFormat="1" ht="11.25" x14ac:dyDescent="0.2">
      <c r="B43" s="6" t="s">
        <v>46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f t="shared" si="9"/>
        <v>0</v>
      </c>
    </row>
    <row r="44" spans="2:8" s="1" customFormat="1" ht="11.25" x14ac:dyDescent="0.2">
      <c r="B44" s="6" t="s">
        <v>47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f t="shared" si="9"/>
        <v>0</v>
      </c>
    </row>
    <row r="45" spans="2:8" s="1" customFormat="1" ht="22.5" x14ac:dyDescent="0.2">
      <c r="B45" s="6" t="s">
        <v>48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f t="shared" si="9"/>
        <v>0</v>
      </c>
    </row>
    <row r="46" spans="2:8" s="1" customFormat="1" ht="22.5" x14ac:dyDescent="0.2">
      <c r="B46" s="6" t="s">
        <v>49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f t="shared" si="9"/>
        <v>0</v>
      </c>
    </row>
    <row r="47" spans="2:8" s="1" customFormat="1" ht="11.25" x14ac:dyDescent="0.2">
      <c r="B47" s="6" t="s">
        <v>50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f t="shared" si="9"/>
        <v>0</v>
      </c>
    </row>
    <row r="48" spans="2:8" s="1" customFormat="1" ht="11.25" x14ac:dyDescent="0.2">
      <c r="B48" s="6" t="s">
        <v>51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f t="shared" si="9"/>
        <v>0</v>
      </c>
    </row>
    <row r="49" spans="2:10" s="1" customFormat="1" ht="33.75" x14ac:dyDescent="0.2">
      <c r="B49" s="4" t="s">
        <v>52</v>
      </c>
      <c r="C49" s="5">
        <f t="shared" ref="C49:G49" si="10">C50+C51+C52+C53+C54+C55+C56+C57+C58</f>
        <v>8472437.0099999998</v>
      </c>
      <c r="D49" s="5">
        <f t="shared" si="10"/>
        <v>-345632.2699999999</v>
      </c>
      <c r="E49" s="5">
        <f t="shared" si="10"/>
        <v>8126804.7399999993</v>
      </c>
      <c r="F49" s="5">
        <f t="shared" si="10"/>
        <v>5415995.5700000003</v>
      </c>
      <c r="G49" s="5">
        <f t="shared" si="10"/>
        <v>4942274.71</v>
      </c>
      <c r="H49" s="5">
        <f>H50+H51+H52+H53+H54+H55+H56+H57+H58</f>
        <v>2710809.169999999</v>
      </c>
    </row>
    <row r="50" spans="2:10" s="1" customFormat="1" ht="11.25" x14ac:dyDescent="0.2">
      <c r="B50" s="6" t="s">
        <v>53</v>
      </c>
      <c r="C50" s="7">
        <v>756018</v>
      </c>
      <c r="D50" s="7">
        <v>-215687.09000000003</v>
      </c>
      <c r="E50" s="8">
        <f t="shared" ref="E50:E58" si="11">+C50+D50</f>
        <v>540330.90999999992</v>
      </c>
      <c r="F50" s="7">
        <v>234202.56</v>
      </c>
      <c r="G50" s="7">
        <v>204206.12</v>
      </c>
      <c r="H50" s="7">
        <f t="shared" ref="H50:H58" si="12">E50-F50</f>
        <v>306128.34999999992</v>
      </c>
    </row>
    <row r="51" spans="2:10" s="1" customFormat="1" ht="22.5" x14ac:dyDescent="0.2">
      <c r="B51" s="6" t="s">
        <v>54</v>
      </c>
      <c r="C51" s="7">
        <v>0</v>
      </c>
      <c r="D51" s="7">
        <v>14446.64</v>
      </c>
      <c r="E51" s="8">
        <f t="shared" si="11"/>
        <v>14446.64</v>
      </c>
      <c r="F51" s="7">
        <v>14446.64</v>
      </c>
      <c r="G51" s="7">
        <v>14446.64</v>
      </c>
      <c r="H51" s="7">
        <f t="shared" si="12"/>
        <v>0</v>
      </c>
    </row>
    <row r="52" spans="2:10" s="1" customFormat="1" ht="22.5" x14ac:dyDescent="0.2">
      <c r="B52" s="6" t="s">
        <v>55</v>
      </c>
      <c r="C52" s="7">
        <v>55680</v>
      </c>
      <c r="D52" s="7">
        <v>0</v>
      </c>
      <c r="E52" s="8">
        <f t="shared" si="11"/>
        <v>55680</v>
      </c>
      <c r="F52" s="7">
        <v>45240</v>
      </c>
      <c r="G52" s="7">
        <v>45240</v>
      </c>
      <c r="H52" s="7">
        <f t="shared" si="12"/>
        <v>10440</v>
      </c>
    </row>
    <row r="53" spans="2:10" s="1" customFormat="1" ht="11.25" x14ac:dyDescent="0.2">
      <c r="B53" s="6" t="s">
        <v>56</v>
      </c>
      <c r="C53" s="7">
        <v>3390700</v>
      </c>
      <c r="D53" s="7">
        <v>-974240</v>
      </c>
      <c r="E53" s="8">
        <f t="shared" si="11"/>
        <v>2416460</v>
      </c>
      <c r="F53" s="7">
        <v>1538220</v>
      </c>
      <c r="G53" s="7">
        <v>1538220</v>
      </c>
      <c r="H53" s="7">
        <f t="shared" si="12"/>
        <v>878240</v>
      </c>
    </row>
    <row r="54" spans="2:10" s="1" customFormat="1" ht="11.25" x14ac:dyDescent="0.2">
      <c r="B54" s="6" t="s">
        <v>57</v>
      </c>
      <c r="C54" s="7">
        <v>0</v>
      </c>
      <c r="D54" s="7">
        <v>0</v>
      </c>
      <c r="E54" s="8">
        <f t="shared" si="11"/>
        <v>0</v>
      </c>
      <c r="F54" s="7">
        <v>0</v>
      </c>
      <c r="G54" s="7">
        <v>0</v>
      </c>
      <c r="H54" s="7">
        <f t="shared" si="12"/>
        <v>0</v>
      </c>
    </row>
    <row r="55" spans="2:10" s="1" customFormat="1" ht="22.5" x14ac:dyDescent="0.2">
      <c r="B55" s="6" t="s">
        <v>58</v>
      </c>
      <c r="C55" s="7">
        <v>4230039.01</v>
      </c>
      <c r="D55" s="7">
        <v>829848.18</v>
      </c>
      <c r="E55" s="8">
        <f t="shared" si="11"/>
        <v>5059887.1899999995</v>
      </c>
      <c r="F55" s="7">
        <v>3583886.37</v>
      </c>
      <c r="G55" s="7">
        <v>3140161.95</v>
      </c>
      <c r="H55" s="7">
        <f t="shared" si="12"/>
        <v>1476000.8199999994</v>
      </c>
    </row>
    <row r="56" spans="2:10" s="1" customFormat="1" ht="11.25" x14ac:dyDescent="0.2">
      <c r="B56" s="6" t="s">
        <v>59</v>
      </c>
      <c r="C56" s="7">
        <v>0</v>
      </c>
      <c r="D56" s="7">
        <v>0</v>
      </c>
      <c r="E56" s="8">
        <f t="shared" si="11"/>
        <v>0</v>
      </c>
      <c r="F56" s="7">
        <v>0</v>
      </c>
      <c r="G56" s="7">
        <v>0</v>
      </c>
      <c r="H56" s="7">
        <f t="shared" si="12"/>
        <v>0</v>
      </c>
    </row>
    <row r="57" spans="2:10" s="1" customFormat="1" ht="11.25" x14ac:dyDescent="0.2">
      <c r="B57" s="6" t="s">
        <v>60</v>
      </c>
      <c r="C57" s="7">
        <v>0</v>
      </c>
      <c r="D57" s="7">
        <v>0</v>
      </c>
      <c r="E57" s="8">
        <f t="shared" si="11"/>
        <v>0</v>
      </c>
      <c r="F57" s="7">
        <v>0</v>
      </c>
      <c r="G57" s="7">
        <v>0</v>
      </c>
      <c r="H57" s="7">
        <f t="shared" si="12"/>
        <v>0</v>
      </c>
    </row>
    <row r="58" spans="2:10" s="1" customFormat="1" ht="11.25" x14ac:dyDescent="0.2">
      <c r="B58" s="6" t="s">
        <v>61</v>
      </c>
      <c r="C58" s="7">
        <v>40000</v>
      </c>
      <c r="D58" s="7">
        <v>0</v>
      </c>
      <c r="E58" s="8">
        <f t="shared" si="11"/>
        <v>40000</v>
      </c>
      <c r="F58" s="7">
        <v>0</v>
      </c>
      <c r="G58" s="7">
        <v>0</v>
      </c>
      <c r="H58" s="7">
        <f t="shared" si="12"/>
        <v>40000</v>
      </c>
      <c r="J58" s="17"/>
    </row>
    <row r="59" spans="2:10" s="1" customFormat="1" ht="11.25" x14ac:dyDescent="0.2">
      <c r="B59" s="10" t="s">
        <v>62</v>
      </c>
      <c r="C59" s="5">
        <f>C60+C61+C62</f>
        <v>10000000</v>
      </c>
      <c r="D59" s="5">
        <f t="shared" ref="D59:G59" si="13">D60+D61+D62</f>
        <v>-3610147.77</v>
      </c>
      <c r="E59" s="5">
        <f t="shared" si="13"/>
        <v>6389852.2300000004</v>
      </c>
      <c r="F59" s="5">
        <f t="shared" si="13"/>
        <v>0</v>
      </c>
      <c r="G59" s="5">
        <f t="shared" si="13"/>
        <v>0</v>
      </c>
      <c r="H59" s="5">
        <f>H60+H61+H62</f>
        <v>6389852.2300000004</v>
      </c>
    </row>
    <row r="60" spans="2:10" s="1" customFormat="1" ht="22.5" x14ac:dyDescent="0.2">
      <c r="B60" s="6" t="s">
        <v>63</v>
      </c>
      <c r="C60" s="7">
        <v>0</v>
      </c>
      <c r="D60" s="7">
        <v>0</v>
      </c>
      <c r="E60" s="7">
        <f t="shared" ref="E60:E62" si="14">+C60+D60</f>
        <v>0</v>
      </c>
      <c r="F60" s="7">
        <v>0</v>
      </c>
      <c r="G60" s="7">
        <v>0</v>
      </c>
      <c r="H60" s="7">
        <f t="shared" ref="H60:H62" si="15">E60-F60</f>
        <v>0</v>
      </c>
    </row>
    <row r="61" spans="2:10" s="18" customFormat="1" ht="11.25" x14ac:dyDescent="0.2">
      <c r="B61" s="6" t="s">
        <v>64</v>
      </c>
      <c r="C61" s="7">
        <v>10000000</v>
      </c>
      <c r="D61" s="7">
        <v>-3610147.77</v>
      </c>
      <c r="E61" s="7">
        <f t="shared" si="14"/>
        <v>6389852.2300000004</v>
      </c>
      <c r="F61" s="7">
        <v>0</v>
      </c>
      <c r="G61" s="7">
        <v>0</v>
      </c>
      <c r="H61" s="7">
        <f t="shared" si="15"/>
        <v>6389852.2300000004</v>
      </c>
    </row>
    <row r="62" spans="2:10" s="1" customFormat="1" ht="22.5" x14ac:dyDescent="0.2">
      <c r="B62" s="6" t="s">
        <v>65</v>
      </c>
      <c r="C62" s="7">
        <v>0</v>
      </c>
      <c r="D62" s="7">
        <v>0</v>
      </c>
      <c r="E62" s="8">
        <f t="shared" si="14"/>
        <v>0</v>
      </c>
      <c r="F62" s="7">
        <v>0</v>
      </c>
      <c r="G62" s="7">
        <v>0</v>
      </c>
      <c r="H62" s="7">
        <f t="shared" si="15"/>
        <v>0</v>
      </c>
    </row>
    <row r="63" spans="2:10" s="1" customFormat="1" ht="33.75" x14ac:dyDescent="0.2">
      <c r="B63" s="11" t="s">
        <v>66</v>
      </c>
      <c r="C63" s="5">
        <f>C64+C65+C66+C67+C68+C69+C70</f>
        <v>0</v>
      </c>
      <c r="D63" s="5">
        <f t="shared" ref="D63:H63" si="16">D64+D65+D66+D67+D68+D69+D70</f>
        <v>0</v>
      </c>
      <c r="E63" s="5">
        <f t="shared" si="16"/>
        <v>0</v>
      </c>
      <c r="F63" s="5">
        <f t="shared" si="16"/>
        <v>0</v>
      </c>
      <c r="G63" s="5">
        <f t="shared" si="16"/>
        <v>0</v>
      </c>
      <c r="H63" s="5">
        <f t="shared" si="16"/>
        <v>0</v>
      </c>
    </row>
    <row r="64" spans="2:10" s="1" customFormat="1" ht="22.5" x14ac:dyDescent="0.2">
      <c r="B64" s="6" t="s">
        <v>67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f>E64-F64</f>
        <v>0</v>
      </c>
    </row>
    <row r="65" spans="2:8" s="1" customFormat="1" ht="22.5" x14ac:dyDescent="0.2">
      <c r="B65" s="6" t="s">
        <v>68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f t="shared" ref="H65:H70" si="17">E65-F65</f>
        <v>0</v>
      </c>
    </row>
    <row r="66" spans="2:8" s="1" customFormat="1" ht="11.25" x14ac:dyDescent="0.2">
      <c r="B66" s="6" t="s">
        <v>69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f t="shared" si="17"/>
        <v>0</v>
      </c>
    </row>
    <row r="67" spans="2:8" s="1" customFormat="1" ht="11.25" x14ac:dyDescent="0.2">
      <c r="B67" s="6" t="s">
        <v>70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f t="shared" si="17"/>
        <v>0</v>
      </c>
    </row>
    <row r="68" spans="2:8" s="1" customFormat="1" ht="33.75" x14ac:dyDescent="0.2">
      <c r="B68" s="6" t="s">
        <v>71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f t="shared" si="17"/>
        <v>0</v>
      </c>
    </row>
    <row r="69" spans="2:8" s="1" customFormat="1" ht="11.25" x14ac:dyDescent="0.2">
      <c r="B69" s="6" t="s">
        <v>72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f t="shared" si="17"/>
        <v>0</v>
      </c>
    </row>
    <row r="70" spans="2:8" s="1" customFormat="1" ht="22.5" x14ac:dyDescent="0.2">
      <c r="B70" s="6" t="s">
        <v>73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f t="shared" si="17"/>
        <v>0</v>
      </c>
    </row>
    <row r="71" spans="2:8" s="1" customFormat="1" ht="22.5" x14ac:dyDescent="0.2">
      <c r="B71" s="11" t="s">
        <v>74</v>
      </c>
      <c r="C71" s="5">
        <f t="shared" ref="C71:G71" si="18">C72+C73+C74</f>
        <v>0</v>
      </c>
      <c r="D71" s="5">
        <f t="shared" si="18"/>
        <v>0</v>
      </c>
      <c r="E71" s="5">
        <f t="shared" si="18"/>
        <v>0</v>
      </c>
      <c r="F71" s="5">
        <f t="shared" si="18"/>
        <v>0</v>
      </c>
      <c r="G71" s="5">
        <f t="shared" si="18"/>
        <v>0</v>
      </c>
      <c r="H71" s="5">
        <f>H72+H73+H74</f>
        <v>0</v>
      </c>
    </row>
    <row r="72" spans="2:8" s="1" customFormat="1" ht="11.25" x14ac:dyDescent="0.2">
      <c r="B72" s="6" t="s">
        <v>75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f>E72-F72</f>
        <v>0</v>
      </c>
    </row>
    <row r="73" spans="2:8" s="1" customFormat="1" ht="11.25" x14ac:dyDescent="0.2">
      <c r="B73" s="6" t="s">
        <v>76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f t="shared" ref="H73:H74" si="19">E73-F73</f>
        <v>0</v>
      </c>
    </row>
    <row r="74" spans="2:8" s="1" customFormat="1" ht="11.25" x14ac:dyDescent="0.2">
      <c r="B74" s="6" t="s">
        <v>77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f t="shared" si="19"/>
        <v>0</v>
      </c>
    </row>
    <row r="75" spans="2:8" s="1" customFormat="1" ht="22.5" x14ac:dyDescent="0.2">
      <c r="B75" s="11" t="s">
        <v>78</v>
      </c>
      <c r="C75" s="5">
        <f>C76+C77+C78+C79+C80+C81+C82</f>
        <v>32714227.399999999</v>
      </c>
      <c r="D75" s="5">
        <f t="shared" ref="D75:G75" si="20">D76+D77+D78+D79+D80+D81+D82</f>
        <v>251010.37</v>
      </c>
      <c r="E75" s="5">
        <f t="shared" si="20"/>
        <v>32965237.77</v>
      </c>
      <c r="F75" s="5">
        <f t="shared" si="20"/>
        <v>22897152.780000001</v>
      </c>
      <c r="G75" s="5">
        <f t="shared" si="20"/>
        <v>22897152.780000001</v>
      </c>
      <c r="H75" s="5">
        <f>H76+H77+H78+H79+H80+H81+H82</f>
        <v>10068084.989999998</v>
      </c>
    </row>
    <row r="76" spans="2:8" s="18" customFormat="1" ht="11.25" x14ac:dyDescent="0.2">
      <c r="B76" s="6" t="s">
        <v>79</v>
      </c>
      <c r="C76" s="7">
        <v>14500000</v>
      </c>
      <c r="D76" s="7">
        <v>0</v>
      </c>
      <c r="E76" s="7">
        <f t="shared" ref="E76:E82" si="21">+C76+D76</f>
        <v>14500000</v>
      </c>
      <c r="F76" s="7">
        <v>10203220.470000001</v>
      </c>
      <c r="G76" s="7">
        <v>10203220.470000001</v>
      </c>
      <c r="H76" s="7">
        <f t="shared" ref="H76:H82" si="22">E76-F76</f>
        <v>4296779.5299999993</v>
      </c>
    </row>
    <row r="77" spans="2:8" s="18" customFormat="1" ht="11.25" x14ac:dyDescent="0.2">
      <c r="B77" s="6" t="s">
        <v>80</v>
      </c>
      <c r="C77" s="7">
        <v>876000</v>
      </c>
      <c r="D77" s="7">
        <v>251010.37</v>
      </c>
      <c r="E77" s="7">
        <f t="shared" si="21"/>
        <v>1127010.3700000001</v>
      </c>
      <c r="F77" s="7">
        <v>1127010.3700000001</v>
      </c>
      <c r="G77" s="7">
        <v>1127010.3700000001</v>
      </c>
      <c r="H77" s="7">
        <f t="shared" si="22"/>
        <v>0</v>
      </c>
    </row>
    <row r="78" spans="2:8" s="1" customFormat="1" ht="11.25" x14ac:dyDescent="0.2">
      <c r="B78" s="6" t="s">
        <v>81</v>
      </c>
      <c r="C78" s="7">
        <v>0</v>
      </c>
      <c r="D78" s="7">
        <v>0</v>
      </c>
      <c r="E78" s="8">
        <f t="shared" si="21"/>
        <v>0</v>
      </c>
      <c r="F78" s="7">
        <v>0</v>
      </c>
      <c r="G78" s="7">
        <v>0</v>
      </c>
      <c r="H78" s="7">
        <f t="shared" si="22"/>
        <v>0</v>
      </c>
    </row>
    <row r="79" spans="2:8" s="1" customFormat="1" ht="11.25" x14ac:dyDescent="0.2">
      <c r="B79" s="6" t="s">
        <v>82</v>
      </c>
      <c r="C79" s="7">
        <v>0</v>
      </c>
      <c r="D79" s="7">
        <v>0</v>
      </c>
      <c r="E79" s="8">
        <f t="shared" si="21"/>
        <v>0</v>
      </c>
      <c r="F79" s="7">
        <v>0</v>
      </c>
      <c r="G79" s="7">
        <v>0</v>
      </c>
      <c r="H79" s="7">
        <f t="shared" si="22"/>
        <v>0</v>
      </c>
    </row>
    <row r="80" spans="2:8" s="1" customFormat="1" ht="11.25" x14ac:dyDescent="0.2">
      <c r="B80" s="6" t="s">
        <v>83</v>
      </c>
      <c r="C80" s="7">
        <v>0</v>
      </c>
      <c r="D80" s="7">
        <v>0</v>
      </c>
      <c r="E80" s="8">
        <f t="shared" si="21"/>
        <v>0</v>
      </c>
      <c r="F80" s="7">
        <v>0</v>
      </c>
      <c r="G80" s="7">
        <v>0</v>
      </c>
      <c r="H80" s="7">
        <f t="shared" si="22"/>
        <v>0</v>
      </c>
    </row>
    <row r="81" spans="2:15" s="1" customFormat="1" ht="11.25" x14ac:dyDescent="0.2">
      <c r="B81" s="6" t="s">
        <v>84</v>
      </c>
      <c r="C81" s="7">
        <v>0</v>
      </c>
      <c r="D81" s="7">
        <v>0</v>
      </c>
      <c r="E81" s="8">
        <f t="shared" si="21"/>
        <v>0</v>
      </c>
      <c r="F81" s="7">
        <v>0</v>
      </c>
      <c r="G81" s="7">
        <v>0</v>
      </c>
      <c r="H81" s="7">
        <f t="shared" si="22"/>
        <v>0</v>
      </c>
    </row>
    <row r="82" spans="2:15" s="1" customFormat="1" ht="22.5" x14ac:dyDescent="0.2">
      <c r="B82" s="6" t="s">
        <v>85</v>
      </c>
      <c r="C82" s="7">
        <v>17338227.399999999</v>
      </c>
      <c r="D82" s="7">
        <v>0</v>
      </c>
      <c r="E82" s="8">
        <f t="shared" si="21"/>
        <v>17338227.399999999</v>
      </c>
      <c r="F82" s="7">
        <v>11566921.939999999</v>
      </c>
      <c r="G82" s="7">
        <v>11566921.939999999</v>
      </c>
      <c r="H82" s="7">
        <f t="shared" si="22"/>
        <v>5771305.459999999</v>
      </c>
      <c r="J82" s="17"/>
      <c r="K82" s="17"/>
      <c r="L82" s="17"/>
      <c r="M82" s="17"/>
      <c r="N82" s="17"/>
      <c r="O82" s="17"/>
    </row>
    <row r="83" spans="2:15" s="13" customFormat="1" ht="22.5" x14ac:dyDescent="0.2">
      <c r="B83" s="12" t="s">
        <v>86</v>
      </c>
      <c r="C83" s="5">
        <f t="shared" ref="C83:H83" si="23">C84+C92+C102+C112+C122+C132+C136+C144+C148</f>
        <v>7087688.2599999998</v>
      </c>
      <c r="D83" s="5">
        <f t="shared" si="23"/>
        <v>0</v>
      </c>
      <c r="E83" s="5">
        <f t="shared" si="23"/>
        <v>7087688.2599999998</v>
      </c>
      <c r="F83" s="5">
        <f t="shared" si="23"/>
        <v>0</v>
      </c>
      <c r="G83" s="5">
        <f t="shared" si="23"/>
        <v>0</v>
      </c>
      <c r="H83" s="5">
        <f t="shared" si="23"/>
        <v>7087688.2599999998</v>
      </c>
    </row>
    <row r="84" spans="2:15" s="13" customFormat="1" ht="22.5" x14ac:dyDescent="0.2">
      <c r="B84" s="4" t="s">
        <v>14</v>
      </c>
      <c r="C84" s="5">
        <f t="shared" ref="C84:H84" si="24">C85+C86+C87+C88+C89+C90+C91</f>
        <v>0</v>
      </c>
      <c r="D84" s="5">
        <f t="shared" si="24"/>
        <v>0</v>
      </c>
      <c r="E84" s="5">
        <f t="shared" si="24"/>
        <v>0</v>
      </c>
      <c r="F84" s="5">
        <f t="shared" si="24"/>
        <v>0</v>
      </c>
      <c r="G84" s="5">
        <f t="shared" si="24"/>
        <v>0</v>
      </c>
      <c r="H84" s="5">
        <f t="shared" si="24"/>
        <v>0</v>
      </c>
    </row>
    <row r="85" spans="2:15" s="1" customFormat="1" ht="22.5" x14ac:dyDescent="0.2">
      <c r="B85" s="6" t="s">
        <v>87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f>E85-F85</f>
        <v>0</v>
      </c>
    </row>
    <row r="86" spans="2:15" s="1" customFormat="1" ht="22.5" x14ac:dyDescent="0.2">
      <c r="B86" s="6" t="s">
        <v>88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f t="shared" ref="H86:H91" si="25">E86-F86</f>
        <v>0</v>
      </c>
    </row>
    <row r="87" spans="2:15" s="1" customFormat="1" ht="22.5" x14ac:dyDescent="0.2">
      <c r="B87" s="6" t="s">
        <v>89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f t="shared" si="25"/>
        <v>0</v>
      </c>
    </row>
    <row r="88" spans="2:15" s="1" customFormat="1" ht="11.25" x14ac:dyDescent="0.2">
      <c r="B88" s="6" t="s">
        <v>90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f t="shared" si="25"/>
        <v>0</v>
      </c>
    </row>
    <row r="89" spans="2:15" s="1" customFormat="1" ht="22.5" x14ac:dyDescent="0.2">
      <c r="B89" s="6" t="s">
        <v>91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f t="shared" si="25"/>
        <v>0</v>
      </c>
    </row>
    <row r="90" spans="2:15" s="1" customFormat="1" ht="11.25" x14ac:dyDescent="0.2">
      <c r="B90" s="6" t="s">
        <v>92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f t="shared" si="25"/>
        <v>0</v>
      </c>
    </row>
    <row r="91" spans="2:15" s="1" customFormat="1" ht="22.5" x14ac:dyDescent="0.2">
      <c r="B91" s="6" t="s">
        <v>93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f t="shared" si="25"/>
        <v>0</v>
      </c>
    </row>
    <row r="92" spans="2:15" s="13" customFormat="1" ht="22.5" x14ac:dyDescent="0.2">
      <c r="B92" s="4" t="s">
        <v>22</v>
      </c>
      <c r="C92" s="5">
        <f t="shared" ref="C92:H92" si="26">C93+C94+C95+C96+C97+C98+C99+C100+C101</f>
        <v>0</v>
      </c>
      <c r="D92" s="5">
        <f t="shared" si="26"/>
        <v>0</v>
      </c>
      <c r="E92" s="5">
        <f t="shared" si="26"/>
        <v>0</v>
      </c>
      <c r="F92" s="5">
        <f t="shared" si="26"/>
        <v>0</v>
      </c>
      <c r="G92" s="5">
        <f t="shared" si="26"/>
        <v>0</v>
      </c>
      <c r="H92" s="5">
        <f t="shared" si="26"/>
        <v>0</v>
      </c>
    </row>
    <row r="93" spans="2:15" s="1" customFormat="1" ht="22.5" x14ac:dyDescent="0.2">
      <c r="B93" s="6" t="s">
        <v>94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f>E93-F93</f>
        <v>0</v>
      </c>
    </row>
    <row r="94" spans="2:15" s="1" customFormat="1" ht="11.25" x14ac:dyDescent="0.2">
      <c r="B94" s="6" t="s">
        <v>95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f t="shared" ref="H94:H101" si="27">E94-F94</f>
        <v>0</v>
      </c>
    </row>
    <row r="95" spans="2:15" s="1" customFormat="1" ht="22.5" x14ac:dyDescent="0.2">
      <c r="B95" s="6" t="s">
        <v>96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f t="shared" si="27"/>
        <v>0</v>
      </c>
    </row>
    <row r="96" spans="2:15" s="1" customFormat="1" ht="22.5" x14ac:dyDescent="0.2">
      <c r="B96" s="6" t="s">
        <v>97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f t="shared" si="27"/>
        <v>0</v>
      </c>
    </row>
    <row r="97" spans="2:8" s="1" customFormat="1" ht="22.5" x14ac:dyDescent="0.2">
      <c r="B97" s="6" t="s">
        <v>98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f t="shared" si="27"/>
        <v>0</v>
      </c>
    </row>
    <row r="98" spans="2:8" s="1" customFormat="1" ht="22.5" x14ac:dyDescent="0.2">
      <c r="B98" s="6" t="s">
        <v>99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f t="shared" si="27"/>
        <v>0</v>
      </c>
    </row>
    <row r="99" spans="2:8" s="1" customFormat="1" ht="22.5" x14ac:dyDescent="0.2">
      <c r="B99" s="6" t="s">
        <v>100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f t="shared" si="27"/>
        <v>0</v>
      </c>
    </row>
    <row r="100" spans="2:8" s="1" customFormat="1" ht="22.5" x14ac:dyDescent="0.2">
      <c r="B100" s="6" t="s">
        <v>101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f t="shared" si="27"/>
        <v>0</v>
      </c>
    </row>
    <row r="101" spans="2:8" s="1" customFormat="1" ht="22.5" x14ac:dyDescent="0.2">
      <c r="B101" s="6" t="s">
        <v>102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f t="shared" si="27"/>
        <v>0</v>
      </c>
    </row>
    <row r="102" spans="2:8" s="13" customFormat="1" ht="22.5" x14ac:dyDescent="0.2">
      <c r="B102" s="4" t="s">
        <v>32</v>
      </c>
      <c r="C102" s="5">
        <f t="shared" ref="C102:H102" si="28">C103+C104+C105+C106+C107+C108+C109+C110+C111</f>
        <v>0</v>
      </c>
      <c r="D102" s="5">
        <f t="shared" si="28"/>
        <v>0</v>
      </c>
      <c r="E102" s="5">
        <f t="shared" si="28"/>
        <v>0</v>
      </c>
      <c r="F102" s="5">
        <f t="shared" si="28"/>
        <v>0</v>
      </c>
      <c r="G102" s="5">
        <f t="shared" si="28"/>
        <v>0</v>
      </c>
      <c r="H102" s="5">
        <f t="shared" si="28"/>
        <v>0</v>
      </c>
    </row>
    <row r="103" spans="2:8" s="1" customFormat="1" ht="11.25" x14ac:dyDescent="0.2">
      <c r="B103" s="6" t="s">
        <v>33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f>E103-F103</f>
        <v>0</v>
      </c>
    </row>
    <row r="104" spans="2:8" s="1" customFormat="1" ht="11.25" x14ac:dyDescent="0.2">
      <c r="B104" s="6" t="s">
        <v>34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f t="shared" ref="H104:H111" si="29">E104-F104</f>
        <v>0</v>
      </c>
    </row>
    <row r="105" spans="2:8" s="1" customFormat="1" ht="22.5" x14ac:dyDescent="0.2">
      <c r="B105" s="6" t="s">
        <v>35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f t="shared" si="29"/>
        <v>0</v>
      </c>
    </row>
    <row r="106" spans="2:8" s="1" customFormat="1" ht="22.5" x14ac:dyDescent="0.2">
      <c r="B106" s="6" t="s">
        <v>36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f t="shared" si="29"/>
        <v>0</v>
      </c>
    </row>
    <row r="107" spans="2:8" s="1" customFormat="1" ht="22.5" x14ac:dyDescent="0.2">
      <c r="B107" s="6" t="s">
        <v>37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f t="shared" si="29"/>
        <v>0</v>
      </c>
    </row>
    <row r="108" spans="2:8" s="1" customFormat="1" ht="22.5" x14ac:dyDescent="0.2">
      <c r="B108" s="6" t="s">
        <v>38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f t="shared" si="29"/>
        <v>0</v>
      </c>
    </row>
    <row r="109" spans="2:8" s="1" customFormat="1" ht="11.25" x14ac:dyDescent="0.2">
      <c r="B109" s="6" t="s">
        <v>39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f t="shared" si="29"/>
        <v>0</v>
      </c>
    </row>
    <row r="110" spans="2:8" s="1" customFormat="1" ht="11.25" x14ac:dyDescent="0.2">
      <c r="B110" s="6" t="s">
        <v>40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f t="shared" si="29"/>
        <v>0</v>
      </c>
    </row>
    <row r="111" spans="2:8" s="1" customFormat="1" ht="11.25" x14ac:dyDescent="0.2">
      <c r="B111" s="6" t="s">
        <v>41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f t="shared" si="29"/>
        <v>0</v>
      </c>
    </row>
    <row r="112" spans="2:8" s="13" customFormat="1" ht="33.75" x14ac:dyDescent="0.2">
      <c r="B112" s="4" t="s">
        <v>42</v>
      </c>
      <c r="C112" s="5">
        <f t="shared" ref="C112:H112" si="30">C113+C114+C115+C116+C117+C118+C119+C120+C121</f>
        <v>0</v>
      </c>
      <c r="D112" s="5">
        <f t="shared" si="30"/>
        <v>0</v>
      </c>
      <c r="E112" s="5">
        <f t="shared" si="30"/>
        <v>0</v>
      </c>
      <c r="F112" s="5">
        <f t="shared" si="30"/>
        <v>0</v>
      </c>
      <c r="G112" s="5">
        <f t="shared" si="30"/>
        <v>0</v>
      </c>
      <c r="H112" s="5">
        <f t="shared" si="30"/>
        <v>0</v>
      </c>
    </row>
    <row r="113" spans="2:8" s="1" customFormat="1" ht="22.5" x14ac:dyDescent="0.2">
      <c r="B113" s="6" t="s">
        <v>43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f>E113-F113</f>
        <v>0</v>
      </c>
    </row>
    <row r="114" spans="2:8" s="1" customFormat="1" ht="22.5" x14ac:dyDescent="0.2">
      <c r="B114" s="6" t="s">
        <v>44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f t="shared" ref="H114:H121" si="31">E114-F114</f>
        <v>0</v>
      </c>
    </row>
    <row r="115" spans="2:8" s="1" customFormat="1" ht="11.25" x14ac:dyDescent="0.2">
      <c r="B115" s="6" t="s">
        <v>45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f t="shared" si="31"/>
        <v>0</v>
      </c>
    </row>
    <row r="116" spans="2:8" s="1" customFormat="1" ht="11.25" x14ac:dyDescent="0.2">
      <c r="B116" s="6" t="s">
        <v>46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f t="shared" si="31"/>
        <v>0</v>
      </c>
    </row>
    <row r="117" spans="2:8" s="1" customFormat="1" ht="11.25" x14ac:dyDescent="0.2">
      <c r="B117" s="6" t="s">
        <v>47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f t="shared" si="31"/>
        <v>0</v>
      </c>
    </row>
    <row r="118" spans="2:8" s="1" customFormat="1" ht="22.5" x14ac:dyDescent="0.2">
      <c r="B118" s="6" t="s">
        <v>48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f t="shared" si="31"/>
        <v>0</v>
      </c>
    </row>
    <row r="119" spans="2:8" s="1" customFormat="1" ht="22.5" x14ac:dyDescent="0.2">
      <c r="B119" s="6" t="s">
        <v>49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f t="shared" si="31"/>
        <v>0</v>
      </c>
    </row>
    <row r="120" spans="2:8" s="1" customFormat="1" ht="11.25" x14ac:dyDescent="0.2">
      <c r="B120" s="6" t="s">
        <v>50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f t="shared" si="31"/>
        <v>0</v>
      </c>
    </row>
    <row r="121" spans="2:8" s="1" customFormat="1" ht="11.25" x14ac:dyDescent="0.2">
      <c r="B121" s="6" t="s">
        <v>51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f t="shared" si="31"/>
        <v>0</v>
      </c>
    </row>
    <row r="122" spans="2:8" s="13" customFormat="1" ht="33.75" x14ac:dyDescent="0.2">
      <c r="B122" s="4" t="s">
        <v>52</v>
      </c>
      <c r="C122" s="5">
        <f t="shared" ref="C122:G122" si="32">C123+C124+C125+C126+C127+C128+C129+C130+C131</f>
        <v>0</v>
      </c>
      <c r="D122" s="5">
        <f t="shared" si="32"/>
        <v>0</v>
      </c>
      <c r="E122" s="5">
        <f t="shared" si="32"/>
        <v>0</v>
      </c>
      <c r="F122" s="5">
        <f t="shared" si="32"/>
        <v>0</v>
      </c>
      <c r="G122" s="5">
        <f t="shared" si="32"/>
        <v>0</v>
      </c>
      <c r="H122" s="5">
        <f>H123+H124+H125+H126+H127+H128+H129+H130+H131</f>
        <v>0</v>
      </c>
    </row>
    <row r="123" spans="2:8" s="1" customFormat="1" ht="11.25" x14ac:dyDescent="0.2">
      <c r="B123" s="6" t="s">
        <v>53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f>E123-F123</f>
        <v>0</v>
      </c>
    </row>
    <row r="124" spans="2:8" s="1" customFormat="1" ht="22.5" x14ac:dyDescent="0.2">
      <c r="B124" s="6" t="s">
        <v>54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f t="shared" ref="H124:H131" si="33">E124-F124</f>
        <v>0</v>
      </c>
    </row>
    <row r="125" spans="2:8" s="1" customFormat="1" ht="22.5" x14ac:dyDescent="0.2">
      <c r="B125" s="6" t="s">
        <v>55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f t="shared" si="33"/>
        <v>0</v>
      </c>
    </row>
    <row r="126" spans="2:8" s="1" customFormat="1" ht="11.25" x14ac:dyDescent="0.2">
      <c r="B126" s="6" t="s">
        <v>56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f t="shared" si="33"/>
        <v>0</v>
      </c>
    </row>
    <row r="127" spans="2:8" s="1" customFormat="1" ht="11.25" x14ac:dyDescent="0.2">
      <c r="B127" s="6" t="s">
        <v>57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f t="shared" si="33"/>
        <v>0</v>
      </c>
    </row>
    <row r="128" spans="2:8" s="1" customFormat="1" ht="22.5" x14ac:dyDescent="0.2">
      <c r="B128" s="6" t="s">
        <v>58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f t="shared" si="33"/>
        <v>0</v>
      </c>
    </row>
    <row r="129" spans="2:8" s="1" customFormat="1" ht="11.25" x14ac:dyDescent="0.2">
      <c r="B129" s="6" t="s">
        <v>59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f t="shared" si="33"/>
        <v>0</v>
      </c>
    </row>
    <row r="130" spans="2:8" s="1" customFormat="1" ht="11.25" x14ac:dyDescent="0.2">
      <c r="B130" s="6" t="s">
        <v>60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f t="shared" si="33"/>
        <v>0</v>
      </c>
    </row>
    <row r="131" spans="2:8" s="1" customFormat="1" ht="11.25" x14ac:dyDescent="0.2">
      <c r="B131" s="6" t="s">
        <v>61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f t="shared" si="33"/>
        <v>0</v>
      </c>
    </row>
    <row r="132" spans="2:8" s="13" customFormat="1" ht="11.25" x14ac:dyDescent="0.2">
      <c r="B132" s="10" t="s">
        <v>62</v>
      </c>
      <c r="C132" s="5">
        <f>C133+C134+C135</f>
        <v>7087688.2599999998</v>
      </c>
      <c r="D132" s="5">
        <f t="shared" ref="D132:H132" si="34">D133+D134+D135</f>
        <v>0</v>
      </c>
      <c r="E132" s="5">
        <f t="shared" si="34"/>
        <v>7087688.2599999998</v>
      </c>
      <c r="F132" s="5">
        <f t="shared" si="34"/>
        <v>0</v>
      </c>
      <c r="G132" s="5">
        <f t="shared" si="34"/>
        <v>0</v>
      </c>
      <c r="H132" s="5">
        <f t="shared" si="34"/>
        <v>7087688.2599999998</v>
      </c>
    </row>
    <row r="133" spans="2:8" s="1" customFormat="1" ht="22.5" x14ac:dyDescent="0.2">
      <c r="B133" s="6" t="s">
        <v>63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f>E133-F133</f>
        <v>0</v>
      </c>
    </row>
    <row r="134" spans="2:8" s="1" customFormat="1" ht="11.25" x14ac:dyDescent="0.2">
      <c r="B134" s="6" t="s">
        <v>64</v>
      </c>
      <c r="C134" s="7">
        <v>7087688.2599999998</v>
      </c>
      <c r="D134" s="7">
        <v>0</v>
      </c>
      <c r="E134" s="8">
        <f t="shared" ref="E134" si="35">+C134+D134</f>
        <v>7087688.2599999998</v>
      </c>
      <c r="F134" s="7">
        <v>0</v>
      </c>
      <c r="G134" s="7">
        <v>0</v>
      </c>
      <c r="H134" s="7">
        <f t="shared" ref="H134:H135" si="36">E134-F134</f>
        <v>7087688.2599999998</v>
      </c>
    </row>
    <row r="135" spans="2:8" s="1" customFormat="1" ht="22.5" x14ac:dyDescent="0.2">
      <c r="B135" s="6" t="s">
        <v>65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f t="shared" si="36"/>
        <v>0</v>
      </c>
    </row>
    <row r="136" spans="2:8" s="13" customFormat="1" ht="33.75" x14ac:dyDescent="0.2">
      <c r="B136" s="11" t="s">
        <v>66</v>
      </c>
      <c r="C136" s="5">
        <f>C137+C138+C139+C140+C141+C143</f>
        <v>0</v>
      </c>
      <c r="D136" s="5">
        <f t="shared" ref="D136:H136" si="37">D137+D138+D139+D140+D141+D143</f>
        <v>0</v>
      </c>
      <c r="E136" s="5">
        <f t="shared" si="37"/>
        <v>0</v>
      </c>
      <c r="F136" s="5">
        <f t="shared" si="37"/>
        <v>0</v>
      </c>
      <c r="G136" s="5">
        <f t="shared" si="37"/>
        <v>0</v>
      </c>
      <c r="H136" s="5">
        <f t="shared" si="37"/>
        <v>0</v>
      </c>
    </row>
    <row r="137" spans="2:8" s="1" customFormat="1" ht="22.5" x14ac:dyDescent="0.2">
      <c r="B137" s="6" t="s">
        <v>67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f>E137-F137</f>
        <v>0</v>
      </c>
    </row>
    <row r="138" spans="2:8" s="1" customFormat="1" ht="22.5" x14ac:dyDescent="0.2">
      <c r="B138" s="6" t="s">
        <v>68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f t="shared" ref="H138:H143" si="38">E138-F138</f>
        <v>0</v>
      </c>
    </row>
    <row r="139" spans="2:8" s="1" customFormat="1" ht="11.25" x14ac:dyDescent="0.2">
      <c r="B139" s="6" t="s">
        <v>69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f t="shared" si="38"/>
        <v>0</v>
      </c>
    </row>
    <row r="140" spans="2:8" s="1" customFormat="1" ht="11.25" x14ac:dyDescent="0.2">
      <c r="B140" s="6" t="s">
        <v>70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f t="shared" si="38"/>
        <v>0</v>
      </c>
    </row>
    <row r="141" spans="2:8" s="1" customFormat="1" ht="33.75" x14ac:dyDescent="0.2">
      <c r="B141" s="6" t="s">
        <v>71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f t="shared" si="38"/>
        <v>0</v>
      </c>
    </row>
    <row r="142" spans="2:8" s="1" customFormat="1" ht="11.25" x14ac:dyDescent="0.2">
      <c r="B142" s="6" t="s">
        <v>72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f t="shared" si="38"/>
        <v>0</v>
      </c>
    </row>
    <row r="143" spans="2:8" s="1" customFormat="1" ht="22.5" x14ac:dyDescent="0.2">
      <c r="B143" s="6" t="s">
        <v>73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f t="shared" si="38"/>
        <v>0</v>
      </c>
    </row>
    <row r="144" spans="2:8" s="13" customFormat="1" ht="22.5" x14ac:dyDescent="0.2">
      <c r="B144" s="11" t="s">
        <v>74</v>
      </c>
      <c r="C144" s="5">
        <f t="shared" ref="C144:G144" si="39">C145+C146+C147</f>
        <v>0</v>
      </c>
      <c r="D144" s="5">
        <f t="shared" si="39"/>
        <v>0</v>
      </c>
      <c r="E144" s="5">
        <f t="shared" si="39"/>
        <v>0</v>
      </c>
      <c r="F144" s="5">
        <f t="shared" si="39"/>
        <v>0</v>
      </c>
      <c r="G144" s="5">
        <f t="shared" si="39"/>
        <v>0</v>
      </c>
      <c r="H144" s="5">
        <f>H145+H146+H147</f>
        <v>0</v>
      </c>
    </row>
    <row r="145" spans="1:8" s="1" customFormat="1" ht="11.25" x14ac:dyDescent="0.2">
      <c r="B145" s="6" t="s">
        <v>75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f>E145-F145</f>
        <v>0</v>
      </c>
    </row>
    <row r="146" spans="1:8" s="1" customFormat="1" ht="11.25" x14ac:dyDescent="0.2">
      <c r="B146" s="6" t="s">
        <v>76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f t="shared" ref="H146:H147" si="40">E146-F146</f>
        <v>0</v>
      </c>
    </row>
    <row r="147" spans="1:8" s="1" customFormat="1" ht="11.25" x14ac:dyDescent="0.2">
      <c r="B147" s="6" t="s">
        <v>77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f t="shared" si="40"/>
        <v>0</v>
      </c>
    </row>
    <row r="148" spans="1:8" s="13" customFormat="1" ht="22.5" x14ac:dyDescent="0.2">
      <c r="B148" s="11" t="s">
        <v>78</v>
      </c>
      <c r="C148" s="5">
        <f t="shared" ref="C148:G148" si="41">C149+C150+C151+C152+C153+C154+C155</f>
        <v>0</v>
      </c>
      <c r="D148" s="5">
        <f t="shared" si="41"/>
        <v>0</v>
      </c>
      <c r="E148" s="5">
        <f t="shared" si="41"/>
        <v>0</v>
      </c>
      <c r="F148" s="5">
        <f t="shared" si="41"/>
        <v>0</v>
      </c>
      <c r="G148" s="5">
        <f t="shared" si="41"/>
        <v>0</v>
      </c>
      <c r="H148" s="5">
        <f>H149+H150+H151+H152+H153+H154+H155</f>
        <v>0</v>
      </c>
    </row>
    <row r="149" spans="1:8" s="1" customFormat="1" ht="11.25" x14ac:dyDescent="0.2">
      <c r="B149" s="6" t="s">
        <v>79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f>E149-F149</f>
        <v>0</v>
      </c>
    </row>
    <row r="150" spans="1:8" s="1" customFormat="1" ht="11.25" x14ac:dyDescent="0.2">
      <c r="B150" s="6" t="s">
        <v>80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f t="shared" ref="H150:H155" si="42">E150-F150</f>
        <v>0</v>
      </c>
    </row>
    <row r="151" spans="1:8" s="1" customFormat="1" ht="11.25" x14ac:dyDescent="0.2">
      <c r="B151" s="6" t="s">
        <v>81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f t="shared" si="42"/>
        <v>0</v>
      </c>
    </row>
    <row r="152" spans="1:8" s="1" customFormat="1" ht="11.25" x14ac:dyDescent="0.2">
      <c r="B152" s="6" t="s">
        <v>82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f t="shared" si="42"/>
        <v>0</v>
      </c>
    </row>
    <row r="153" spans="1:8" s="1" customFormat="1" ht="11.25" x14ac:dyDescent="0.2">
      <c r="B153" s="6" t="s">
        <v>83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f t="shared" si="42"/>
        <v>0</v>
      </c>
    </row>
    <row r="154" spans="1:8" s="1" customFormat="1" ht="11.25" x14ac:dyDescent="0.2">
      <c r="B154" s="6" t="s">
        <v>84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f t="shared" si="42"/>
        <v>0</v>
      </c>
    </row>
    <row r="155" spans="1:8" s="1" customFormat="1" ht="22.5" x14ac:dyDescent="0.2">
      <c r="B155" s="6" t="s">
        <v>85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f t="shared" si="42"/>
        <v>0</v>
      </c>
    </row>
    <row r="156" spans="1:8" s="1" customFormat="1" ht="11.25" x14ac:dyDescent="0.2">
      <c r="B156" s="14"/>
      <c r="C156" s="7"/>
      <c r="D156" s="7"/>
      <c r="E156" s="7"/>
      <c r="F156" s="7"/>
      <c r="G156" s="7"/>
      <c r="H156" s="7"/>
    </row>
    <row r="157" spans="1:8" s="13" customFormat="1" ht="11.25" x14ac:dyDescent="0.2">
      <c r="B157" s="15" t="s">
        <v>103</v>
      </c>
      <c r="C157" s="5">
        <f t="shared" ref="C157:H157" si="43">+C83+C10</f>
        <v>385293942.20999992</v>
      </c>
      <c r="D157" s="5">
        <f>+D83+D10</f>
        <v>-1.0477378964424133E-9</v>
      </c>
      <c r="E157" s="5">
        <f t="shared" si="43"/>
        <v>385293942.20999998</v>
      </c>
      <c r="F157" s="5">
        <f t="shared" si="43"/>
        <v>236606026.30999997</v>
      </c>
      <c r="G157" s="5">
        <f t="shared" si="43"/>
        <v>216448905.16000003</v>
      </c>
      <c r="H157" s="5">
        <f t="shared" si="43"/>
        <v>148687915.90000001</v>
      </c>
    </row>
    <row r="159" spans="1:8" x14ac:dyDescent="0.25">
      <c r="A159" s="23" t="s">
        <v>104</v>
      </c>
      <c r="B159" s="23"/>
      <c r="C159" s="23"/>
      <c r="D159" s="23"/>
      <c r="E159" s="23"/>
      <c r="F159" s="23"/>
      <c r="G159" s="23"/>
      <c r="H159" s="23"/>
    </row>
    <row r="160" spans="1:8" x14ac:dyDescent="0.25">
      <c r="C160" s="16"/>
    </row>
  </sheetData>
  <mergeCells count="10">
    <mergeCell ref="B8:B9"/>
    <mergeCell ref="C8:G8"/>
    <mergeCell ref="H8:H9"/>
    <mergeCell ref="A159:H159"/>
    <mergeCell ref="B1:H1"/>
    <mergeCell ref="B2:H2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6a</vt:lpstr>
      <vt:lpstr>'FORMATO 6a'!Títulos_a_imprimir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CONTROL PRESUPUESTAL</cp:lastModifiedBy>
  <cp:lastPrinted>2019-10-07T16:42:58Z</cp:lastPrinted>
  <dcterms:created xsi:type="dcterms:W3CDTF">2018-06-07T17:04:44Z</dcterms:created>
  <dcterms:modified xsi:type="dcterms:W3CDTF">2019-10-07T16:43:00Z</dcterms:modified>
</cp:coreProperties>
</file>