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Ley de Disciplina Financiera\"/>
    </mc:Choice>
  </mc:AlternateContent>
  <xr:revisionPtr revIDLastSave="0" documentId="13_ncr:1_{F390B318-672F-4082-889B-156D490B9C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5" sheetId="1" r:id="rId1"/>
  </sheets>
  <definedNames>
    <definedName name="_xlnm.Print_Titles" localSheetId="0">'FORMATO 5'!$1:$6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1" l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H35" i="1"/>
  <c r="G73" i="1" l="1"/>
  <c r="F73" i="1"/>
  <c r="C73" i="1"/>
  <c r="H62" i="1"/>
  <c r="E62" i="1"/>
  <c r="C75" i="1" l="1"/>
  <c r="H40" i="1" l="1"/>
  <c r="H39" i="1"/>
  <c r="H37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3" i="1"/>
  <c r="H12" i="1"/>
  <c r="H11" i="1"/>
  <c r="H10" i="1"/>
  <c r="E14" i="1" l="1"/>
  <c r="H14" i="1"/>
  <c r="E16" i="1"/>
  <c r="C17" i="1"/>
  <c r="D17" i="1"/>
  <c r="F17" i="1"/>
  <c r="G17" i="1"/>
  <c r="H17" i="1" s="1"/>
  <c r="C29" i="1"/>
  <c r="D29" i="1"/>
  <c r="F29" i="1"/>
  <c r="G29" i="1"/>
  <c r="H29" i="1" s="1"/>
  <c r="C36" i="1"/>
  <c r="D36" i="1"/>
  <c r="F36" i="1"/>
  <c r="G36" i="1"/>
  <c r="H36" i="1" s="1"/>
  <c r="D38" i="1"/>
  <c r="H38" i="1"/>
  <c r="C45" i="1"/>
  <c r="C65" i="1" s="1"/>
  <c r="D45" i="1"/>
  <c r="E45" i="1"/>
  <c r="F45" i="1"/>
  <c r="G45" i="1"/>
  <c r="H46" i="1"/>
  <c r="H47" i="1"/>
  <c r="H48" i="1"/>
  <c r="H49" i="1"/>
  <c r="H50" i="1"/>
  <c r="H51" i="1"/>
  <c r="H52" i="1"/>
  <c r="H53" i="1"/>
  <c r="C54" i="1"/>
  <c r="D54" i="1"/>
  <c r="E54" i="1"/>
  <c r="F54" i="1"/>
  <c r="G54" i="1"/>
  <c r="H55" i="1"/>
  <c r="H56" i="1"/>
  <c r="H57" i="1"/>
  <c r="H58" i="1"/>
  <c r="C59" i="1"/>
  <c r="D59" i="1"/>
  <c r="E59" i="1"/>
  <c r="F59" i="1"/>
  <c r="G59" i="1"/>
  <c r="H60" i="1"/>
  <c r="H61" i="1"/>
  <c r="H59" i="1" s="1"/>
  <c r="E63" i="1"/>
  <c r="H63" i="1"/>
  <c r="G65" i="1"/>
  <c r="C67" i="1"/>
  <c r="D67" i="1"/>
  <c r="F67" i="1"/>
  <c r="E68" i="1"/>
  <c r="E67" i="1" s="1"/>
  <c r="G67" i="1"/>
  <c r="E73" i="1"/>
  <c r="E75" i="1" s="1"/>
  <c r="H73" i="1"/>
  <c r="H75" i="1" s="1"/>
  <c r="D75" i="1"/>
  <c r="F75" i="1"/>
  <c r="G75" i="1"/>
  <c r="G42" i="1" l="1"/>
  <c r="E36" i="1"/>
  <c r="D42" i="1"/>
  <c r="F65" i="1"/>
  <c r="D65" i="1"/>
  <c r="H45" i="1"/>
  <c r="H65" i="1" s="1"/>
  <c r="H54" i="1"/>
  <c r="E42" i="1"/>
  <c r="D70" i="1"/>
  <c r="C42" i="1"/>
  <c r="C70" i="1" s="1"/>
  <c r="E65" i="1"/>
  <c r="F70" i="1"/>
  <c r="G70" i="1"/>
  <c r="H68" i="1"/>
  <c r="H67" i="1" s="1"/>
  <c r="H42" i="1"/>
  <c r="E70" i="1" l="1"/>
  <c r="H70" i="1"/>
</calcChain>
</file>

<file path=xl/sharedStrings.xml><?xml version="1.0" encoding="utf-8"?>
<sst xmlns="http://schemas.openxmlformats.org/spreadsheetml/2006/main" count="75" uniqueCount="75">
  <si>
    <t>"Bajo protesta de decir verdad declaramos que los Estados Financieros y sus Notas, son razonablemente correctos y son responsabilidad del emisor"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</si>
  <si>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</si>
  <si>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</si>
  <si>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</si>
  <si>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</si>
  <si>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(IV= I+II+III)</t>
  </si>
  <si>
    <t>A. Ingresos Derivados de Financiamientos</t>
  </si>
  <si>
    <t>III. Ingresos Derivados de Financiamientos (III=A)</t>
  </si>
  <si>
    <t>II. Total de Transferencias Federales Etiquetadas (II= A+B+C+D+E)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</si>
  <si>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</si>
  <si>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</si>
  <si>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</si>
  <si>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</si>
  <si>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 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</si>
  <si>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</si>
  <si>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</si>
  <si>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</si>
  <si>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</si>
  <si>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</si>
  <si>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</si>
  <si>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</si>
  <si>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</si>
  <si>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</si>
  <si>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</si>
  <si>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</si>
  <si>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</si>
  <si>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</si>
  <si>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 a1+a2+a3+a4+a5+a6+a7+a8)</t>
  </si>
  <si>
    <t>Transferencias Federales Etiquetadas</t>
  </si>
  <si>
    <t>Ingresos Excedentes de Ingresos de Libre Disposición</t>
  </si>
  <si>
    <t>I. Total de Ingresos de Libre Disposición (I=A+B+C+D+E+F+G+H+I+J+K+L)</t>
  </si>
  <si>
    <t>l2) Otros Ingresos de Libre Disposición</t>
  </si>
  <si>
    <t>l1) Participaciones en Ingresos Locales</t>
  </si>
  <si>
    <t>L. Otros Ingresos de Libre Disposición (L=l1+l2)</t>
  </si>
  <si>
    <t>k1) Otros Convenios y Subsidios</t>
  </si>
  <si>
    <t>K. Convenios (K=k1)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</si>
  <si>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</si>
  <si>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</si>
  <si>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</si>
  <si>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</si>
  <si>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</si>
  <si>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</si>
  <si>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 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</si>
  <si>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</si>
  <si>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</si>
  <si>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</si>
  <si>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</si>
  <si>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</si>
  <si>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</si>
  <si>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</si>
  <si>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</si>
  <si>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</si>
  <si>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</si>
  <si>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>h1) Fondo General de Participaciones</t>
  </si>
  <si>
    <t>H. Participaciones (H= 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</si>
  <si>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</si>
  <si>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</si>
  <si>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</si>
  <si>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</si>
  <si>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</si>
  <si>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</si>
  <si>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</si>
  <si>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</si>
  <si>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</si>
  <si>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</si>
  <si>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</si>
  <si>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</si>
  <si>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 xml:space="preserve">Estimado </t>
  </si>
  <si>
    <t xml:space="preserve">Diferencia </t>
  </si>
  <si>
    <t>Ingreso</t>
  </si>
  <si>
    <t xml:space="preserve">Concepto </t>
  </si>
  <si>
    <t>(pesos)</t>
  </si>
  <si>
    <t>ESTADO ANALÍTICO DE INGRESOS DETALLADO - LDF</t>
  </si>
  <si>
    <t xml:space="preserve">COMISION MUNICIPAL DE AGUA POTABLE Y ALCANTARILLADO DEL MUNICIPIO DE ALTAMIRA TAMAULIPAS </t>
  </si>
  <si>
    <t>DEL 01 DE ENERO AL 30 DE SEPTIEMBRE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</si>
</sst>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0" applyNumberFormat="1"/>
    <xf numFmtId="0" fontId="3" fillId="0" borderId="0" xfId="0" applyFont="1"/>
    <xf numFmtId="164" fontId="4" fillId="0" borderId="1" xfId="2" applyNumberFormat="1" applyFont="1" applyFill="1" applyBorder="1"/>
    <xf numFmtId="0" fontId="4" fillId="0" borderId="1" xfId="0" applyFont="1" applyFill="1" applyBorder="1" applyAlignment="1">
      <alignment horizontal="left" wrapText="1"/>
    </xf>
    <xf numFmtId="164" fontId="5" fillId="0" borderId="1" xfId="1" applyNumberFormat="1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3" fontId="3" fillId="0" borderId="0" xfId="0" applyNumberFormat="1" applyFont="1"/>
    <xf numFmtId="164" fontId="5" fillId="0" borderId="2" xfId="1" applyNumberFormat="1" applyFont="1" applyFill="1" applyBorder="1"/>
    <xf numFmtId="0" fontId="4" fillId="0" borderId="2" xfId="0" applyFont="1" applyFill="1" applyBorder="1" applyAlignment="1">
      <alignment wrapText="1"/>
    </xf>
    <xf numFmtId="43" fontId="6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165" fontId="9" fillId="0" borderId="0" xfId="1" applyNumberFormat="1" applyFont="1" applyFill="1" applyBorder="1"/>
    <xf numFmtId="41" fontId="5" fillId="0" borderId="1" xfId="1" applyNumberFormat="1" applyFont="1" applyFill="1" applyBorder="1"/>
    <xf numFmtId="0" fontId="3" fillId="0" borderId="0" xfId="0" applyFont="1" applyFill="1"/>
    <xf numFmtId="43" fontId="3" fillId="0" borderId="0" xfId="0" applyNumberFormat="1" applyFont="1" applyFill="1" applyBorder="1"/>
    <xf numFmtId="0" fontId="7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43" fontId="6" fillId="2" borderId="5" xfId="1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56115</xdr:colOff>
      <xdr:row>1</xdr:row>
      <xdr:rowOff>123825</xdr:rowOff>
    </xdr:from>
    <xdr:to>
      <xdr:col>1</xdr:col>
      <xdr:colOff>1609724</xdr:colOff>
      <xdr:row>4</xdr:row>
      <xdr:rowOff>161924</xdr:rowOff>
    </xdr:to>
    <xdr:pic>
      <xdr:nvPicPr>
        <xdr:cNvPr id="2" name="1 Imagen" descr="COMAPA_ALTAMIR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3765" y="314325"/>
          <a:ext cx="1553609" cy="60959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80</xdr:row>
      <xdr:rowOff>142875</xdr:rowOff>
    </xdr:from>
    <xdr:ext cx="3153103" cy="85725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5382875"/>
          <a:ext cx="3153103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900"/>
            <a:t>___________________________________</a:t>
          </a:r>
        </a:p>
        <a:p>
          <a:pPr algn="ctr"/>
          <a:r>
            <a:rPr lang="es-MX" sz="900" b="1" baseline="0"/>
            <a:t>C. ALMA LAURA AMPARÁN CRUZ</a:t>
          </a:r>
        </a:p>
        <a:p>
          <a:pPr algn="ctr"/>
          <a:r>
            <a:rPr lang="es-MX" sz="900" b="1" baseline="0"/>
            <a:t>PRESIDENTA MUNICIPAL Y DEL CONSEJO</a:t>
          </a:r>
        </a:p>
        <a:p>
          <a:pPr algn="ctr"/>
          <a:r>
            <a:rPr lang="es-MX" sz="900" b="1" baseline="0"/>
            <a:t>AUTORIZÓ</a:t>
          </a:r>
        </a:p>
        <a:p>
          <a:pPr algn="ctr"/>
          <a:endParaRPr lang="es-MX" sz="900" b="1" baseline="0"/>
        </a:p>
        <a:p>
          <a:pPr algn="ctr"/>
          <a:endParaRPr lang="es-MX" sz="900" b="1"/>
        </a:p>
      </xdr:txBody>
    </xdr:sp>
    <xdr:clientData/>
  </xdr:oneCellAnchor>
  <xdr:oneCellAnchor>
    <xdr:from>
      <xdr:col>1</xdr:col>
      <xdr:colOff>2414764</xdr:colOff>
      <xdr:row>84</xdr:row>
      <xdr:rowOff>19050</xdr:rowOff>
    </xdr:from>
    <xdr:ext cx="3457575" cy="796693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19414" y="16021050"/>
          <a:ext cx="3457575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900"/>
            <a:t>_______________________________________</a:t>
          </a:r>
        </a:p>
        <a:p>
          <a:pPr algn="ctr"/>
          <a:r>
            <a:rPr lang="es-MX" sz="9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900"/>
        </a:p>
        <a:p>
          <a:pPr algn="ctr"/>
          <a:r>
            <a:rPr lang="es-MX" sz="900" b="1" baseline="0"/>
            <a:t>RESPONSABLE DE ELABORACIÓN</a:t>
          </a:r>
        </a:p>
        <a:p>
          <a:pPr algn="ctr"/>
          <a:endParaRPr lang="es-MX" sz="900" b="1"/>
        </a:p>
      </xdr:txBody>
    </xdr:sp>
    <xdr:clientData/>
  </xdr:oneCellAnchor>
  <xdr:oneCellAnchor>
    <xdr:from>
      <xdr:col>5</xdr:col>
      <xdr:colOff>299445</xdr:colOff>
      <xdr:row>80</xdr:row>
      <xdr:rowOff>190496</xdr:rowOff>
    </xdr:from>
    <xdr:ext cx="2367828" cy="655821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109445" y="15430496"/>
          <a:ext cx="2367828" cy="655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______________________________________</a:t>
          </a:r>
        </a:p>
        <a:p>
          <a:pPr algn="ctr"/>
          <a:r>
            <a:rPr lang="es-MX" sz="900" b="1" baseline="0"/>
            <a:t>ING. ALEJANDRO MONGE CASTILLO</a:t>
          </a:r>
        </a:p>
        <a:p>
          <a:pPr algn="ctr"/>
          <a:r>
            <a:rPr lang="es-MX" sz="900" b="1" baseline="0"/>
            <a:t>GERENTE GENERAL </a:t>
          </a:r>
        </a:p>
        <a:p>
          <a:pPr algn="ctr"/>
          <a:r>
            <a:rPr lang="es-MX" sz="900" b="1" baseline="0"/>
            <a:t>ELABORÓ Y PRESENTÓ</a:t>
          </a:r>
          <a:endParaRPr lang="es-MX" sz="900" b="1"/>
        </a:p>
      </xdr:txBody>
    </xdr:sp>
    <xdr:clientData/>
  </xdr:oneCellAnchor>
  <xdr:twoCellAnchor editAs="oneCell">
    <xdr:from>
      <xdr:col>6</xdr:col>
      <xdr:colOff>228600</xdr:colOff>
      <xdr:row>1</xdr:row>
      <xdr:rowOff>133350</xdr:rowOff>
    </xdr:from>
    <xdr:to>
      <xdr:col>7</xdr:col>
      <xdr:colOff>874439</xdr:colOff>
      <xdr:row>4</xdr:row>
      <xdr:rowOff>166239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323850"/>
          <a:ext cx="1560239" cy="6043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zoomScaleNormal="100" workbookViewId="0">
      <selection activeCell="K13" sqref="K13"/>
    </sheetView>
  </sheetViews>
  <sheetFormatPr baseColWidth="10" defaultRowHeight="15" x14ac:dyDescent="0.25"/>
  <cols>
    <col min="1" max="1" width="3.7109375" customWidth="1"/>
    <col min="2" max="2" width="39.7109375" customWidth="1"/>
    <col min="3" max="3" width="13.7109375" bestFit="1" customWidth="1"/>
    <col min="4" max="4" width="12.42578125" customWidth="1"/>
    <col min="5" max="8" width="13.7109375" bestFit="1" customWidth="1"/>
    <col min="11" max="11" width="15.140625" bestFit="1" customWidth="1"/>
  </cols>
  <sheetData>
    <row r="1" spans="2:11" x14ac:dyDescent="0.25">
      <c r="B1" s="19" t="s">
        <v>73</v>
      </c>
      <c r="C1" s="20"/>
      <c r="D1" s="20"/>
      <c r="E1" s="20"/>
      <c r="F1" s="20"/>
      <c r="G1" s="20"/>
      <c r="H1" s="21"/>
    </row>
    <row r="2" spans="2:11" x14ac:dyDescent="0.25">
      <c r="B2" s="22" t="s">
        <v>72</v>
      </c>
      <c r="C2" s="23"/>
      <c r="D2" s="23"/>
      <c r="E2" s="23"/>
      <c r="F2" s="23"/>
      <c r="G2" s="23"/>
      <c r="H2" s="24"/>
    </row>
    <row r="3" spans="2:11" x14ac:dyDescent="0.25">
      <c r="B3" s="22" t="s">
        <v>74</v>
      </c>
      <c r="C3" s="23"/>
      <c r="D3" s="23"/>
      <c r="E3" s="23"/>
      <c r="F3" s="23"/>
      <c r="G3" s="23"/>
      <c r="H3" s="24"/>
    </row>
    <row r="4" spans="2:11" x14ac:dyDescent="0.25">
      <c r="B4" s="34" t="s">
        <v>71</v>
      </c>
      <c r="C4" s="35"/>
      <c r="D4" s="35"/>
      <c r="E4" s="35"/>
      <c r="F4" s="35"/>
      <c r="G4" s="35"/>
      <c r="H4" s="36"/>
    </row>
    <row r="5" spans="2:11" x14ac:dyDescent="0.25">
      <c r="B5" s="26">
        <v>5</v>
      </c>
      <c r="C5" s="27"/>
      <c r="D5" s="27"/>
      <c r="E5" s="27"/>
      <c r="F5" s="27"/>
      <c r="G5" s="27"/>
      <c r="H5" s="28"/>
    </row>
    <row r="7" spans="2:11" s="2" customFormat="1" ht="11.25" x14ac:dyDescent="0.2">
      <c r="B7" s="29" t="s">
        <v>70</v>
      </c>
      <c r="C7" s="31" t="s">
        <v>69</v>
      </c>
      <c r="D7" s="32"/>
      <c r="E7" s="32"/>
      <c r="F7" s="32"/>
      <c r="G7" s="33"/>
      <c r="H7" s="29" t="s">
        <v>68</v>
      </c>
    </row>
    <row r="8" spans="2:11" s="2" customFormat="1" ht="33.75" x14ac:dyDescent="0.2">
      <c r="B8" s="30"/>
      <c r="C8" s="13" t="s">
        <v>67</v>
      </c>
      <c r="D8" s="13" t="s">
        <v>66</v>
      </c>
      <c r="E8" s="12" t="s">
        <v>65</v>
      </c>
      <c r="F8" s="12" t="s">
        <v>64</v>
      </c>
      <c r="G8" s="12" t="s">
        <v>63</v>
      </c>
      <c r="H8" s="30"/>
    </row>
    <row r="9" spans="2:11" s="2" customFormat="1" ht="11.25" x14ac:dyDescent="0.2">
      <c r="B9" s="11" t="s">
        <v>62</v>
      </c>
      <c r="C9" s="10"/>
      <c r="D9" s="10"/>
      <c r="E9" s="10"/>
      <c r="F9" s="10"/>
      <c r="G9" s="10"/>
      <c r="H9" s="10"/>
    </row>
    <row r="10" spans="2:11" s="2" customFormat="1" ht="11.25" x14ac:dyDescent="0.2">
      <c r="B10" s="6" t="s">
        <v>61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f t="shared" ref="H10:H13" si="0">+G10-C10</f>
        <v>0</v>
      </c>
    </row>
    <row r="11" spans="2:11" s="2" customFormat="1" ht="11.25" x14ac:dyDescent="0.2">
      <c r="B11" s="6" t="s">
        <v>60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f t="shared" si="0"/>
        <v>0</v>
      </c>
    </row>
    <row r="12" spans="2:11" s="2" customFormat="1" ht="11.25" x14ac:dyDescent="0.2">
      <c r="B12" s="6" t="s">
        <v>59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f t="shared" si="0"/>
        <v>0</v>
      </c>
    </row>
    <row r="13" spans="2:11" s="2" customFormat="1" ht="11.25" x14ac:dyDescent="0.2">
      <c r="B13" s="6" t="s">
        <v>58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</row>
    <row r="14" spans="2:11" s="2" customFormat="1" ht="11.25" x14ac:dyDescent="0.2">
      <c r="B14" s="6" t="s">
        <v>57</v>
      </c>
      <c r="C14" s="5">
        <v>0</v>
      </c>
      <c r="D14" s="5">
        <v>0</v>
      </c>
      <c r="E14" s="5">
        <f>+C14+D14</f>
        <v>0</v>
      </c>
      <c r="F14" s="5">
        <v>0</v>
      </c>
      <c r="G14" s="5">
        <v>0</v>
      </c>
      <c r="H14" s="5">
        <f>+G14-C14</f>
        <v>0</v>
      </c>
      <c r="K14" s="9"/>
    </row>
    <row r="15" spans="2:11" s="2" customFormat="1" ht="11.25" x14ac:dyDescent="0.2">
      <c r="B15" s="6" t="s">
        <v>56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f t="shared" ref="H15:H40" si="1">+G15-C15</f>
        <v>0</v>
      </c>
    </row>
    <row r="16" spans="2:11" s="2" customFormat="1" ht="11.25" x14ac:dyDescent="0.2">
      <c r="B16" s="6" t="s">
        <v>55</v>
      </c>
      <c r="C16" s="5">
        <v>359206253.94999999</v>
      </c>
      <c r="D16" s="5">
        <v>-6000000</v>
      </c>
      <c r="E16" s="5">
        <f>+C16+D16</f>
        <v>353206253.94999999</v>
      </c>
      <c r="F16" s="5">
        <v>220080247.78999999</v>
      </c>
      <c r="G16" s="5">
        <v>220080247.78999999</v>
      </c>
      <c r="H16" s="5">
        <f t="shared" si="1"/>
        <v>-139126006.16</v>
      </c>
    </row>
    <row r="17" spans="2:8" s="2" customFormat="1" ht="22.5" x14ac:dyDescent="0.2">
      <c r="B17" s="6" t="s">
        <v>54</v>
      </c>
      <c r="C17" s="5">
        <f t="shared" ref="C17:G17" si="2">SUM(C18:C28)</f>
        <v>0</v>
      </c>
      <c r="D17" s="5">
        <f t="shared" si="2"/>
        <v>0</v>
      </c>
      <c r="E17" s="5">
        <f t="shared" ref="E17:E40" si="3">+C17+D17</f>
        <v>0</v>
      </c>
      <c r="F17" s="5">
        <f t="shared" si="2"/>
        <v>0</v>
      </c>
      <c r="G17" s="5">
        <f t="shared" si="2"/>
        <v>0</v>
      </c>
      <c r="H17" s="5">
        <f t="shared" si="1"/>
        <v>0</v>
      </c>
    </row>
    <row r="18" spans="2:8" s="2" customFormat="1" ht="11.25" x14ac:dyDescent="0.2">
      <c r="B18" s="6" t="s">
        <v>53</v>
      </c>
      <c r="C18" s="5">
        <v>0</v>
      </c>
      <c r="D18" s="5">
        <v>0</v>
      </c>
      <c r="E18" s="5">
        <f t="shared" si="3"/>
        <v>0</v>
      </c>
      <c r="F18" s="5">
        <v>0</v>
      </c>
      <c r="G18" s="5">
        <v>0</v>
      </c>
      <c r="H18" s="5">
        <f t="shared" si="1"/>
        <v>0</v>
      </c>
    </row>
    <row r="19" spans="2:8" s="2" customFormat="1" ht="11.25" x14ac:dyDescent="0.2">
      <c r="B19" s="6" t="s">
        <v>52</v>
      </c>
      <c r="C19" s="5">
        <v>0</v>
      </c>
      <c r="D19" s="5">
        <v>0</v>
      </c>
      <c r="E19" s="5">
        <f t="shared" si="3"/>
        <v>0</v>
      </c>
      <c r="F19" s="5">
        <v>0</v>
      </c>
      <c r="G19" s="5">
        <v>0</v>
      </c>
      <c r="H19" s="5">
        <f t="shared" si="1"/>
        <v>0</v>
      </c>
    </row>
    <row r="20" spans="2:8" s="2" customFormat="1" ht="11.25" x14ac:dyDescent="0.2">
      <c r="B20" s="6" t="s">
        <v>51</v>
      </c>
      <c r="C20" s="5">
        <v>0</v>
      </c>
      <c r="D20" s="5">
        <v>0</v>
      </c>
      <c r="E20" s="5">
        <f t="shared" si="3"/>
        <v>0</v>
      </c>
      <c r="F20" s="5">
        <v>0</v>
      </c>
      <c r="G20" s="5">
        <v>0</v>
      </c>
      <c r="H20" s="5">
        <f t="shared" si="1"/>
        <v>0</v>
      </c>
    </row>
    <row r="21" spans="2:8" s="2" customFormat="1" ht="11.25" x14ac:dyDescent="0.2">
      <c r="B21" s="6" t="s">
        <v>50</v>
      </c>
      <c r="C21" s="5">
        <v>0</v>
      </c>
      <c r="D21" s="5">
        <v>0</v>
      </c>
      <c r="E21" s="5">
        <f t="shared" si="3"/>
        <v>0</v>
      </c>
      <c r="F21" s="5">
        <v>0</v>
      </c>
      <c r="G21" s="5">
        <v>0</v>
      </c>
      <c r="H21" s="5">
        <f t="shared" si="1"/>
        <v>0</v>
      </c>
    </row>
    <row r="22" spans="2:8" s="2" customFormat="1" ht="11.25" x14ac:dyDescent="0.2">
      <c r="B22" s="6" t="s">
        <v>49</v>
      </c>
      <c r="C22" s="5">
        <v>0</v>
      </c>
      <c r="D22" s="5">
        <v>0</v>
      </c>
      <c r="E22" s="5">
        <f t="shared" si="3"/>
        <v>0</v>
      </c>
      <c r="F22" s="5">
        <v>0</v>
      </c>
      <c r="G22" s="5">
        <v>0</v>
      </c>
      <c r="H22" s="5">
        <f t="shared" si="1"/>
        <v>0</v>
      </c>
    </row>
    <row r="23" spans="2:8" s="2" customFormat="1" ht="11.25" x14ac:dyDescent="0.2">
      <c r="B23" s="6" t="s">
        <v>48</v>
      </c>
      <c r="C23" s="5">
        <v>0</v>
      </c>
      <c r="D23" s="5">
        <v>0</v>
      </c>
      <c r="E23" s="5">
        <f t="shared" si="3"/>
        <v>0</v>
      </c>
      <c r="F23" s="5">
        <v>0</v>
      </c>
      <c r="G23" s="5">
        <v>0</v>
      </c>
      <c r="H23" s="5">
        <f t="shared" si="1"/>
        <v>0</v>
      </c>
    </row>
    <row r="24" spans="2:8" s="2" customFormat="1" ht="11.25" x14ac:dyDescent="0.2">
      <c r="B24" s="6" t="s">
        <v>47</v>
      </c>
      <c r="C24" s="5">
        <v>0</v>
      </c>
      <c r="D24" s="5">
        <v>0</v>
      </c>
      <c r="E24" s="5">
        <f t="shared" si="3"/>
        <v>0</v>
      </c>
      <c r="F24" s="5">
        <v>0</v>
      </c>
      <c r="G24" s="5">
        <v>0</v>
      </c>
      <c r="H24" s="5">
        <f t="shared" si="1"/>
        <v>0</v>
      </c>
    </row>
    <row r="25" spans="2:8" s="2" customFormat="1" ht="11.25" x14ac:dyDescent="0.2">
      <c r="B25" s="6" t="s">
        <v>46</v>
      </c>
      <c r="C25" s="5">
        <v>0</v>
      </c>
      <c r="D25" s="5">
        <v>0</v>
      </c>
      <c r="E25" s="5">
        <f t="shared" si="3"/>
        <v>0</v>
      </c>
      <c r="F25" s="5">
        <v>0</v>
      </c>
      <c r="G25" s="5">
        <v>0</v>
      </c>
      <c r="H25" s="5">
        <f t="shared" si="1"/>
        <v>0</v>
      </c>
    </row>
    <row r="26" spans="2:8" s="2" customFormat="1" ht="11.25" x14ac:dyDescent="0.2">
      <c r="B26" s="6" t="s">
        <v>45</v>
      </c>
      <c r="C26" s="5">
        <v>0</v>
      </c>
      <c r="D26" s="5">
        <v>0</v>
      </c>
      <c r="E26" s="5">
        <f t="shared" si="3"/>
        <v>0</v>
      </c>
      <c r="F26" s="5">
        <v>0</v>
      </c>
      <c r="G26" s="5">
        <v>0</v>
      </c>
      <c r="H26" s="5">
        <f t="shared" si="1"/>
        <v>0</v>
      </c>
    </row>
    <row r="27" spans="2:8" s="2" customFormat="1" ht="11.25" x14ac:dyDescent="0.2">
      <c r="B27" s="6" t="s">
        <v>44</v>
      </c>
      <c r="C27" s="5">
        <v>0</v>
      </c>
      <c r="D27" s="5">
        <v>0</v>
      </c>
      <c r="E27" s="5">
        <f t="shared" si="3"/>
        <v>0</v>
      </c>
      <c r="F27" s="5">
        <v>0</v>
      </c>
      <c r="G27" s="5">
        <v>0</v>
      </c>
      <c r="H27" s="5">
        <f t="shared" si="1"/>
        <v>0</v>
      </c>
    </row>
    <row r="28" spans="2:8" s="2" customFormat="1" ht="22.5" x14ac:dyDescent="0.2">
      <c r="B28" s="6" t="s">
        <v>43</v>
      </c>
      <c r="C28" s="5">
        <v>0</v>
      </c>
      <c r="D28" s="5">
        <v>0</v>
      </c>
      <c r="E28" s="5">
        <f t="shared" si="3"/>
        <v>0</v>
      </c>
      <c r="F28" s="5">
        <v>0</v>
      </c>
      <c r="G28" s="5">
        <v>0</v>
      </c>
      <c r="H28" s="5">
        <f t="shared" si="1"/>
        <v>0</v>
      </c>
    </row>
    <row r="29" spans="2:8" s="2" customFormat="1" ht="22.5" x14ac:dyDescent="0.2">
      <c r="B29" s="6" t="s">
        <v>42</v>
      </c>
      <c r="C29" s="5">
        <f t="shared" ref="C29:G29" si="4">SUM(C30:C34)</f>
        <v>0</v>
      </c>
      <c r="D29" s="5">
        <f t="shared" si="4"/>
        <v>0</v>
      </c>
      <c r="E29" s="5">
        <f t="shared" si="3"/>
        <v>0</v>
      </c>
      <c r="F29" s="5">
        <f t="shared" si="4"/>
        <v>0</v>
      </c>
      <c r="G29" s="5">
        <f t="shared" si="4"/>
        <v>0</v>
      </c>
      <c r="H29" s="5">
        <f t="shared" si="1"/>
        <v>0</v>
      </c>
    </row>
    <row r="30" spans="2:8" s="2" customFormat="1" ht="11.25" x14ac:dyDescent="0.2">
      <c r="B30" s="6" t="s">
        <v>41</v>
      </c>
      <c r="C30" s="5">
        <v>0</v>
      </c>
      <c r="D30" s="5">
        <v>0</v>
      </c>
      <c r="E30" s="5">
        <f t="shared" si="3"/>
        <v>0</v>
      </c>
      <c r="F30" s="5">
        <v>0</v>
      </c>
      <c r="G30" s="5">
        <v>0</v>
      </c>
      <c r="H30" s="5">
        <f t="shared" si="1"/>
        <v>0</v>
      </c>
    </row>
    <row r="31" spans="2:8" s="2" customFormat="1" ht="11.25" x14ac:dyDescent="0.2">
      <c r="B31" s="6" t="s">
        <v>40</v>
      </c>
      <c r="C31" s="5">
        <v>0</v>
      </c>
      <c r="D31" s="5">
        <v>0</v>
      </c>
      <c r="E31" s="5">
        <f t="shared" si="3"/>
        <v>0</v>
      </c>
      <c r="F31" s="5">
        <v>0</v>
      </c>
      <c r="G31" s="5">
        <v>0</v>
      </c>
      <c r="H31" s="5">
        <f t="shared" si="1"/>
        <v>0</v>
      </c>
    </row>
    <row r="32" spans="2:8" s="2" customFormat="1" ht="11.25" x14ac:dyDescent="0.2">
      <c r="B32" s="6" t="s">
        <v>39</v>
      </c>
      <c r="C32" s="5">
        <v>0</v>
      </c>
      <c r="D32" s="5">
        <v>0</v>
      </c>
      <c r="E32" s="5">
        <f t="shared" si="3"/>
        <v>0</v>
      </c>
      <c r="F32" s="5">
        <v>0</v>
      </c>
      <c r="G32" s="5">
        <v>0</v>
      </c>
      <c r="H32" s="5">
        <f t="shared" si="1"/>
        <v>0</v>
      </c>
    </row>
    <row r="33" spans="2:8" s="2" customFormat="1" ht="11.25" x14ac:dyDescent="0.2">
      <c r="B33" s="6" t="s">
        <v>38</v>
      </c>
      <c r="C33" s="5">
        <v>0</v>
      </c>
      <c r="D33" s="5">
        <v>0</v>
      </c>
      <c r="E33" s="5">
        <f t="shared" si="3"/>
        <v>0</v>
      </c>
      <c r="F33" s="5">
        <v>0</v>
      </c>
      <c r="G33" s="5">
        <v>0</v>
      </c>
      <c r="H33" s="5">
        <f t="shared" si="1"/>
        <v>0</v>
      </c>
    </row>
    <row r="34" spans="2:8" s="2" customFormat="1" ht="11.25" x14ac:dyDescent="0.2">
      <c r="B34" s="6" t="s">
        <v>37</v>
      </c>
      <c r="C34" s="5">
        <v>0</v>
      </c>
      <c r="D34" s="5">
        <v>0</v>
      </c>
      <c r="E34" s="5">
        <f t="shared" si="3"/>
        <v>0</v>
      </c>
      <c r="F34" s="5">
        <v>0</v>
      </c>
      <c r="G34" s="5">
        <v>0</v>
      </c>
      <c r="H34" s="5">
        <f t="shared" si="1"/>
        <v>0</v>
      </c>
    </row>
    <row r="35" spans="2:8" s="2" customFormat="1" ht="11.25" x14ac:dyDescent="0.2">
      <c r="B35" s="6" t="s">
        <v>36</v>
      </c>
      <c r="C35" s="5">
        <v>0</v>
      </c>
      <c r="D35" s="5">
        <v>6000000</v>
      </c>
      <c r="E35" s="5">
        <f t="shared" si="3"/>
        <v>6000000</v>
      </c>
      <c r="F35" s="5">
        <v>6000000</v>
      </c>
      <c r="G35" s="5">
        <v>6000000</v>
      </c>
      <c r="H35" s="5">
        <f t="shared" si="1"/>
        <v>6000000</v>
      </c>
    </row>
    <row r="36" spans="2:8" s="2" customFormat="1" ht="11.25" x14ac:dyDescent="0.2">
      <c r="B36" s="6" t="s">
        <v>35</v>
      </c>
      <c r="C36" s="5">
        <f t="shared" ref="C36:G36" si="5">SUM(C37)</f>
        <v>0</v>
      </c>
      <c r="D36" s="5">
        <f t="shared" si="5"/>
        <v>0</v>
      </c>
      <c r="E36" s="5">
        <f t="shared" si="3"/>
        <v>0</v>
      </c>
      <c r="F36" s="5">
        <f t="shared" si="5"/>
        <v>0</v>
      </c>
      <c r="G36" s="5">
        <f t="shared" si="5"/>
        <v>0</v>
      </c>
      <c r="H36" s="5">
        <f t="shared" si="1"/>
        <v>0</v>
      </c>
    </row>
    <row r="37" spans="2:8" s="2" customFormat="1" ht="11.25" x14ac:dyDescent="0.2">
      <c r="B37" s="6" t="s">
        <v>34</v>
      </c>
      <c r="C37" s="5">
        <v>0</v>
      </c>
      <c r="D37" s="5">
        <v>0</v>
      </c>
      <c r="E37" s="5">
        <f t="shared" si="3"/>
        <v>0</v>
      </c>
      <c r="F37" s="5"/>
      <c r="G37" s="5">
        <v>0</v>
      </c>
      <c r="H37" s="5">
        <f t="shared" si="1"/>
        <v>0</v>
      </c>
    </row>
    <row r="38" spans="2:8" s="2" customFormat="1" ht="11.25" x14ac:dyDescent="0.2">
      <c r="B38" s="6" t="s">
        <v>33</v>
      </c>
      <c r="C38" s="5">
        <v>0</v>
      </c>
      <c r="D38" s="5">
        <f t="shared" ref="D38" si="6">SUM(D39:D40)</f>
        <v>0</v>
      </c>
      <c r="E38" s="5">
        <f t="shared" si="3"/>
        <v>0</v>
      </c>
      <c r="F38" s="5">
        <v>0</v>
      </c>
      <c r="G38" s="5">
        <v>0</v>
      </c>
      <c r="H38" s="5">
        <f t="shared" si="1"/>
        <v>0</v>
      </c>
    </row>
    <row r="39" spans="2:8" s="2" customFormat="1" ht="11.25" x14ac:dyDescent="0.2">
      <c r="B39" s="6" t="s">
        <v>32</v>
      </c>
      <c r="C39" s="5">
        <v>0</v>
      </c>
      <c r="D39" s="5">
        <v>0</v>
      </c>
      <c r="E39" s="5">
        <f t="shared" si="3"/>
        <v>0</v>
      </c>
      <c r="F39" s="5">
        <v>0</v>
      </c>
      <c r="G39" s="5">
        <v>0</v>
      </c>
      <c r="H39" s="5">
        <f t="shared" si="1"/>
        <v>0</v>
      </c>
    </row>
    <row r="40" spans="2:8" s="17" customFormat="1" ht="11.25" x14ac:dyDescent="0.2">
      <c r="B40" s="6" t="s">
        <v>31</v>
      </c>
      <c r="C40" s="5">
        <v>0</v>
      </c>
      <c r="D40" s="5">
        <v>0</v>
      </c>
      <c r="E40" s="5">
        <f t="shared" si="3"/>
        <v>0</v>
      </c>
      <c r="F40" s="5">
        <v>0</v>
      </c>
      <c r="G40" s="5">
        <v>0</v>
      </c>
      <c r="H40" s="5">
        <f t="shared" si="1"/>
        <v>0</v>
      </c>
    </row>
    <row r="41" spans="2:8" s="2" customFormat="1" ht="11.25" x14ac:dyDescent="0.2">
      <c r="B41" s="6"/>
      <c r="C41" s="5"/>
      <c r="D41" s="5"/>
      <c r="E41" s="5"/>
      <c r="F41" s="5"/>
      <c r="G41" s="5"/>
      <c r="H41" s="5"/>
    </row>
    <row r="42" spans="2:8" s="2" customFormat="1" ht="22.5" x14ac:dyDescent="0.2">
      <c r="B42" s="8" t="s">
        <v>30</v>
      </c>
      <c r="C42" s="3">
        <f t="shared" ref="C42:H42" si="7">C10+C11+C12+C13+C14+C15+C16+C17+C29+C35+C36+C38</f>
        <v>359206253.94999999</v>
      </c>
      <c r="D42" s="3">
        <f>D10+D11+D12+D13+D14+D15+D16+D17+D29+D35+D36+D38</f>
        <v>0</v>
      </c>
      <c r="E42" s="3">
        <f t="shared" si="7"/>
        <v>359206253.94999999</v>
      </c>
      <c r="F42" s="3">
        <f>F10+F11+F12+F13+F14+F15+F16+F17+F29+F35+F36+F38</f>
        <v>226080247.78999999</v>
      </c>
      <c r="G42" s="3">
        <f t="shared" si="7"/>
        <v>226080247.78999999</v>
      </c>
      <c r="H42" s="3">
        <f t="shared" si="7"/>
        <v>-133126006.16</v>
      </c>
    </row>
    <row r="43" spans="2:8" s="2" customFormat="1" ht="22.5" x14ac:dyDescent="0.2">
      <c r="B43" s="8" t="s">
        <v>29</v>
      </c>
      <c r="C43" s="5"/>
      <c r="D43" s="5"/>
      <c r="E43" s="5"/>
      <c r="F43" s="5"/>
      <c r="G43" s="5"/>
      <c r="H43" s="5"/>
    </row>
    <row r="44" spans="2:8" s="2" customFormat="1" ht="11.25" x14ac:dyDescent="0.2">
      <c r="B44" s="8" t="s">
        <v>28</v>
      </c>
      <c r="C44" s="5"/>
      <c r="D44" s="5"/>
      <c r="E44" s="5"/>
      <c r="F44" s="5"/>
      <c r="G44" s="5"/>
      <c r="H44" s="5"/>
    </row>
    <row r="45" spans="2:8" s="2" customFormat="1" ht="11.25" x14ac:dyDescent="0.2">
      <c r="B45" s="6" t="s">
        <v>27</v>
      </c>
      <c r="C45" s="5">
        <f t="shared" ref="C45:H45" si="8">SUM(C46:C53)</f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0</v>
      </c>
    </row>
    <row r="46" spans="2:8" s="2" customFormat="1" ht="22.5" x14ac:dyDescent="0.2">
      <c r="B46" s="6" t="s">
        <v>26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f t="shared" ref="H46:H53" si="9">C46-G46</f>
        <v>0</v>
      </c>
    </row>
    <row r="47" spans="2:8" s="2" customFormat="1" ht="22.5" x14ac:dyDescent="0.2">
      <c r="B47" s="6" t="s">
        <v>25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f t="shared" si="9"/>
        <v>0</v>
      </c>
    </row>
    <row r="48" spans="2:8" s="2" customFormat="1" ht="22.5" x14ac:dyDescent="0.2">
      <c r="B48" s="6" t="s">
        <v>24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f t="shared" si="9"/>
        <v>0</v>
      </c>
    </row>
    <row r="49" spans="2:11" s="2" customFormat="1" ht="33.75" x14ac:dyDescent="0.2">
      <c r="B49" s="6" t="s">
        <v>23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f t="shared" si="9"/>
        <v>0</v>
      </c>
    </row>
    <row r="50" spans="2:11" s="2" customFormat="1" ht="11.25" x14ac:dyDescent="0.2">
      <c r="B50" s="6" t="s">
        <v>22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f t="shared" si="9"/>
        <v>0</v>
      </c>
    </row>
    <row r="51" spans="2:11" s="2" customFormat="1" ht="22.5" x14ac:dyDescent="0.2">
      <c r="B51" s="6" t="s">
        <v>21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f t="shared" si="9"/>
        <v>0</v>
      </c>
    </row>
    <row r="52" spans="2:11" s="2" customFormat="1" ht="22.5" x14ac:dyDescent="0.2">
      <c r="B52" s="6" t="s">
        <v>20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f t="shared" si="9"/>
        <v>0</v>
      </c>
    </row>
    <row r="53" spans="2:11" s="2" customFormat="1" ht="22.5" x14ac:dyDescent="0.2">
      <c r="B53" s="6" t="s">
        <v>19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f t="shared" si="9"/>
        <v>0</v>
      </c>
    </row>
    <row r="54" spans="2:11" s="2" customFormat="1" ht="11.25" x14ac:dyDescent="0.2">
      <c r="B54" s="6" t="s">
        <v>18</v>
      </c>
      <c r="C54" s="5">
        <f t="shared" ref="C54:H54" si="10">SUM(C55:C58)</f>
        <v>0</v>
      </c>
      <c r="D54" s="5">
        <f t="shared" si="10"/>
        <v>0</v>
      </c>
      <c r="E54" s="5">
        <f t="shared" si="10"/>
        <v>0</v>
      </c>
      <c r="F54" s="5">
        <f t="shared" si="10"/>
        <v>0</v>
      </c>
      <c r="G54" s="5">
        <f t="shared" si="10"/>
        <v>0</v>
      </c>
      <c r="H54" s="5">
        <f t="shared" si="10"/>
        <v>0</v>
      </c>
    </row>
    <row r="55" spans="2:11" s="2" customFormat="1" ht="11.25" x14ac:dyDescent="0.2">
      <c r="B55" s="6" t="s">
        <v>17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f>C55-G55</f>
        <v>0</v>
      </c>
    </row>
    <row r="56" spans="2:11" s="2" customFormat="1" ht="11.25" x14ac:dyDescent="0.2">
      <c r="B56" s="6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f>C56-G56</f>
        <v>0</v>
      </c>
    </row>
    <row r="57" spans="2:11" s="2" customFormat="1" ht="11.25" x14ac:dyDescent="0.2">
      <c r="B57" s="6" t="s">
        <v>15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f>C57-G57</f>
        <v>0</v>
      </c>
    </row>
    <row r="58" spans="2:11" s="2" customFormat="1" ht="11.25" x14ac:dyDescent="0.2">
      <c r="B58" s="6" t="s">
        <v>14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f>C58-G58</f>
        <v>0</v>
      </c>
    </row>
    <row r="59" spans="2:11" s="2" customFormat="1" ht="11.25" x14ac:dyDescent="0.2">
      <c r="B59" s="6" t="s">
        <v>13</v>
      </c>
      <c r="C59" s="5">
        <f t="shared" ref="C59:H59" si="11">SUM(C60:C61)</f>
        <v>0</v>
      </c>
      <c r="D59" s="5">
        <f t="shared" si="11"/>
        <v>0</v>
      </c>
      <c r="E59" s="5">
        <f t="shared" si="11"/>
        <v>0</v>
      </c>
      <c r="F59" s="5">
        <f t="shared" si="11"/>
        <v>0</v>
      </c>
      <c r="G59" s="5">
        <f t="shared" si="11"/>
        <v>0</v>
      </c>
      <c r="H59" s="5">
        <f t="shared" si="11"/>
        <v>0</v>
      </c>
    </row>
    <row r="60" spans="2:11" s="2" customFormat="1" ht="22.5" x14ac:dyDescent="0.2">
      <c r="B60" s="6" t="s">
        <v>12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f>C60-G60</f>
        <v>0</v>
      </c>
    </row>
    <row r="61" spans="2:11" s="2" customFormat="1" ht="11.25" x14ac:dyDescent="0.2">
      <c r="B61" s="6" t="s">
        <v>11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f>C61-G61</f>
        <v>0</v>
      </c>
    </row>
    <row r="62" spans="2:11" s="2" customFormat="1" ht="22.5" x14ac:dyDescent="0.2">
      <c r="B62" s="6" t="s">
        <v>10</v>
      </c>
      <c r="C62" s="5">
        <v>7087688.2599999998</v>
      </c>
      <c r="D62" s="5">
        <v>0</v>
      </c>
      <c r="E62" s="5">
        <f>+C62+D62</f>
        <v>7087688.2599999998</v>
      </c>
      <c r="F62" s="5">
        <v>0</v>
      </c>
      <c r="G62" s="5">
        <v>0</v>
      </c>
      <c r="H62" s="5">
        <f t="shared" ref="H62" si="12">+G62-C62</f>
        <v>-7087688.2599999998</v>
      </c>
      <c r="J62" s="14"/>
      <c r="K62" s="14"/>
    </row>
    <row r="63" spans="2:11" s="17" customFormat="1" ht="12" x14ac:dyDescent="0.2">
      <c r="B63" s="6" t="s">
        <v>9</v>
      </c>
      <c r="C63" s="5">
        <v>0</v>
      </c>
      <c r="D63" s="5">
        <v>0</v>
      </c>
      <c r="E63" s="5">
        <f>+C63-D63</f>
        <v>0</v>
      </c>
      <c r="F63" s="5">
        <v>0</v>
      </c>
      <c r="G63" s="5">
        <v>0</v>
      </c>
      <c r="H63" s="5">
        <f>+G63-C63</f>
        <v>0</v>
      </c>
      <c r="J63" s="15"/>
      <c r="K63" s="18"/>
    </row>
    <row r="64" spans="2:11" s="2" customFormat="1" ht="11.25" x14ac:dyDescent="0.2">
      <c r="B64" s="7"/>
      <c r="C64" s="5"/>
      <c r="D64" s="5"/>
      <c r="E64" s="5"/>
      <c r="F64" s="5"/>
      <c r="G64" s="5"/>
      <c r="H64" s="5"/>
    </row>
    <row r="65" spans="1:8" s="2" customFormat="1" ht="22.5" x14ac:dyDescent="0.2">
      <c r="B65" s="8" t="s">
        <v>8</v>
      </c>
      <c r="C65" s="3">
        <f t="shared" ref="C65:H65" si="13">C45+C54+C59+C62+C63</f>
        <v>7087688.2599999998</v>
      </c>
      <c r="D65" s="3">
        <f t="shared" si="13"/>
        <v>0</v>
      </c>
      <c r="E65" s="3">
        <f t="shared" si="13"/>
        <v>7087688.2599999998</v>
      </c>
      <c r="F65" s="3">
        <f t="shared" si="13"/>
        <v>0</v>
      </c>
      <c r="G65" s="3">
        <f t="shared" si="13"/>
        <v>0</v>
      </c>
      <c r="H65" s="3">
        <f t="shared" si="13"/>
        <v>-7087688.2599999998</v>
      </c>
    </row>
    <row r="66" spans="1:8" s="2" customFormat="1" ht="11.25" x14ac:dyDescent="0.2">
      <c r="B66" s="7"/>
      <c r="C66" s="5"/>
      <c r="D66" s="5"/>
      <c r="E66" s="5"/>
      <c r="F66" s="5"/>
      <c r="G66" s="5"/>
      <c r="H66" s="5"/>
    </row>
    <row r="67" spans="1:8" s="2" customFormat="1" ht="22.5" x14ac:dyDescent="0.2">
      <c r="B67" s="8" t="s">
        <v>7</v>
      </c>
      <c r="C67" s="3">
        <f t="shared" ref="C67:H67" si="14">C68</f>
        <v>19000000</v>
      </c>
      <c r="D67" s="3">
        <f t="shared" si="14"/>
        <v>0</v>
      </c>
      <c r="E67" s="3">
        <f t="shared" si="14"/>
        <v>19000000</v>
      </c>
      <c r="F67" s="3">
        <f t="shared" si="14"/>
        <v>23104.54</v>
      </c>
      <c r="G67" s="3">
        <f t="shared" si="14"/>
        <v>23104.54</v>
      </c>
      <c r="H67" s="3">
        <f t="shared" si="14"/>
        <v>-18976895.460000001</v>
      </c>
    </row>
    <row r="68" spans="1:8" s="2" customFormat="1" ht="11.25" x14ac:dyDescent="0.2">
      <c r="B68" s="7" t="s">
        <v>6</v>
      </c>
      <c r="C68" s="5">
        <v>19000000</v>
      </c>
      <c r="D68" s="5">
        <v>0</v>
      </c>
      <c r="E68" s="5">
        <f>+C68+D68</f>
        <v>19000000</v>
      </c>
      <c r="F68" s="16">
        <v>23104.54</v>
      </c>
      <c r="G68" s="16">
        <v>23104.54</v>
      </c>
      <c r="H68" s="5">
        <f>+G68-C68</f>
        <v>-18976895.460000001</v>
      </c>
    </row>
    <row r="69" spans="1:8" s="2" customFormat="1" ht="11.25" x14ac:dyDescent="0.2">
      <c r="B69" s="7"/>
      <c r="C69" s="5"/>
      <c r="D69" s="5"/>
      <c r="E69" s="5"/>
      <c r="F69" s="5"/>
      <c r="G69" s="5"/>
      <c r="H69" s="5"/>
    </row>
    <row r="70" spans="1:8" s="2" customFormat="1" ht="11.25" x14ac:dyDescent="0.2">
      <c r="B70" s="8" t="s">
        <v>5</v>
      </c>
      <c r="C70" s="3">
        <f>C42+C65+C67</f>
        <v>385293942.20999998</v>
      </c>
      <c r="D70" s="3">
        <f t="shared" ref="D70:H70" si="15">D42+D65+D67</f>
        <v>0</v>
      </c>
      <c r="E70" s="3">
        <f t="shared" si="15"/>
        <v>385293942.20999998</v>
      </c>
      <c r="F70" s="3">
        <f t="shared" si="15"/>
        <v>226103352.32999998</v>
      </c>
      <c r="G70" s="3">
        <f t="shared" si="15"/>
        <v>226103352.32999998</v>
      </c>
      <c r="H70" s="3">
        <f t="shared" si="15"/>
        <v>-159190589.88</v>
      </c>
    </row>
    <row r="71" spans="1:8" s="2" customFormat="1" ht="11.25" x14ac:dyDescent="0.2">
      <c r="B71" s="7"/>
      <c r="C71" s="5"/>
      <c r="D71" s="5"/>
      <c r="E71" s="5"/>
      <c r="F71" s="5"/>
      <c r="G71" s="5"/>
      <c r="H71" s="5"/>
    </row>
    <row r="72" spans="1:8" s="2" customFormat="1" ht="11.25" x14ac:dyDescent="0.2">
      <c r="B72" s="4" t="s">
        <v>4</v>
      </c>
      <c r="C72" s="5"/>
      <c r="D72" s="5"/>
      <c r="E72" s="5"/>
      <c r="F72" s="5"/>
      <c r="G72" s="5"/>
      <c r="H72" s="5"/>
    </row>
    <row r="73" spans="1:8" s="2" customFormat="1" ht="22.5" x14ac:dyDescent="0.2">
      <c r="B73" s="6" t="s">
        <v>3</v>
      </c>
      <c r="C73" s="5">
        <f>+C68</f>
        <v>19000000</v>
      </c>
      <c r="D73" s="5">
        <v>0</v>
      </c>
      <c r="E73" s="5">
        <f>+C73+D73</f>
        <v>19000000</v>
      </c>
      <c r="F73" s="5">
        <f>+F68</f>
        <v>23104.54</v>
      </c>
      <c r="G73" s="5">
        <f>+G68</f>
        <v>23104.54</v>
      </c>
      <c r="H73" s="5">
        <f>+G73-C73</f>
        <v>-18976895.460000001</v>
      </c>
    </row>
    <row r="74" spans="1:8" s="2" customFormat="1" ht="22.5" x14ac:dyDescent="0.2">
      <c r="B74" s="6" t="s">
        <v>2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</row>
    <row r="75" spans="1:8" s="2" customFormat="1" ht="22.5" x14ac:dyDescent="0.2">
      <c r="B75" s="4" t="s">
        <v>1</v>
      </c>
      <c r="C75" s="3">
        <f>C73+C74</f>
        <v>19000000</v>
      </c>
      <c r="D75" s="3">
        <f t="shared" ref="D75:H75" si="16">D73+D74</f>
        <v>0</v>
      </c>
      <c r="E75" s="3">
        <f t="shared" si="16"/>
        <v>19000000</v>
      </c>
      <c r="F75" s="3">
        <f t="shared" si="16"/>
        <v>23104.54</v>
      </c>
      <c r="G75" s="3">
        <f t="shared" si="16"/>
        <v>23104.54</v>
      </c>
      <c r="H75" s="3">
        <f t="shared" si="16"/>
        <v>-18976895.460000001</v>
      </c>
    </row>
    <row r="78" spans="1:8" x14ac:dyDescent="0.25">
      <c r="A78" s="25" t="s">
        <v>0</v>
      </c>
      <c r="B78" s="25"/>
      <c r="C78" s="25"/>
      <c r="D78" s="25"/>
      <c r="E78" s="25"/>
      <c r="F78" s="25"/>
      <c r="G78" s="25"/>
      <c r="H78" s="25"/>
    </row>
    <row r="81" spans="3:3" x14ac:dyDescent="0.25">
      <c r="C81" s="1"/>
    </row>
  </sheetData>
  <mergeCells count="9">
    <mergeCell ref="B1:H1"/>
    <mergeCell ref="B2:H2"/>
    <mergeCell ref="B3:H3"/>
    <mergeCell ref="A78:H78"/>
    <mergeCell ref="B5:H5"/>
    <mergeCell ref="B7:B8"/>
    <mergeCell ref="C7:G7"/>
    <mergeCell ref="H7:H8"/>
    <mergeCell ref="B4:H4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&amp;R&amp;8&amp;P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2019-07-05T16:28:26Z</cp:lastPrinted>
  <dcterms:created xsi:type="dcterms:W3CDTF">2018-06-07T16:55:19Z</dcterms:created>
  <dcterms:modified xsi:type="dcterms:W3CDTF">2019-10-07T16:30:19Z</dcterms:modified>
</cp:coreProperties>
</file>