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Vega\ASE\2019\3er TRIMESTRE 2019\03 Anexos\"/>
    </mc:Choice>
  </mc:AlternateContent>
  <bookViews>
    <workbookView xWindow="-2640" yWindow="105" windowWidth="20115" windowHeight="7995"/>
  </bookViews>
  <sheets>
    <sheet name=" ALTAS_BAJAS" sheetId="1" r:id="rId1"/>
    <sheet name="Hoja1" sheetId="2" state="hidden" r:id="rId2"/>
    <sheet name="Hoja2" sheetId="3" state="hidden" r:id="rId3"/>
    <sheet name="Hoja3" sheetId="4" state="hidden" r:id="rId4"/>
    <sheet name="Hoja4" sheetId="5" state="hidden" r:id="rId5"/>
    <sheet name="Hoja5" sheetId="6" r:id="rId6"/>
  </sheets>
  <externalReferences>
    <externalReference r:id="rId7"/>
    <externalReference r:id="rId8"/>
  </externalReferences>
  <definedNames>
    <definedName name="_xlnm.Print_Area" localSheetId="0">' ALTAS_BAJAS'!$1:$152</definedName>
    <definedName name="DATOS">[1]DATOS!$1:$1048576</definedName>
    <definedName name="DATOS3">Hoja5!$1:$1048576</definedName>
    <definedName name="LISTA">#REF!</definedName>
    <definedName name="_xlnm.Print_Titles" localSheetId="0">' ALTAS_BAJAS'!$1:$6</definedName>
  </definedNames>
  <calcPr calcId="152511"/>
</workbook>
</file>

<file path=xl/calcChain.xml><?xml version="1.0" encoding="utf-8"?>
<calcChain xmlns="http://schemas.openxmlformats.org/spreadsheetml/2006/main">
  <c r="I51" i="1" l="1"/>
  <c r="K51" i="1" s="1"/>
  <c r="I52" i="1"/>
  <c r="K52" i="1" s="1"/>
  <c r="I46" i="1"/>
  <c r="K46" i="1" s="1"/>
  <c r="L51" i="1" l="1"/>
  <c r="L52" i="1"/>
  <c r="K137" i="1"/>
  <c r="L137" i="1" s="1"/>
  <c r="I137" i="1"/>
  <c r="H137" i="1"/>
  <c r="I136" i="1"/>
  <c r="K136" i="1" s="1"/>
  <c r="L136" i="1" s="1"/>
  <c r="H136" i="1"/>
  <c r="I135" i="1"/>
  <c r="K135" i="1" s="1"/>
  <c r="L135" i="1" s="1"/>
  <c r="I134" i="1"/>
  <c r="K134" i="1" s="1"/>
  <c r="L134" i="1" s="1"/>
  <c r="I133" i="1"/>
  <c r="H133" i="1"/>
  <c r="I132" i="1"/>
  <c r="H132" i="1"/>
  <c r="I106" i="1"/>
  <c r="I105" i="1"/>
  <c r="K105" i="1" s="1"/>
  <c r="I104" i="1"/>
  <c r="K104" i="1" s="1"/>
  <c r="L104" i="1" s="1"/>
  <c r="I115" i="1"/>
  <c r="K115" i="1" s="1"/>
  <c r="L115" i="1" s="1"/>
  <c r="I114" i="1"/>
  <c r="K114" i="1" s="1"/>
  <c r="L114" i="1" s="1"/>
  <c r="I113" i="1"/>
  <c r="I108" i="1"/>
  <c r="K108" i="1" s="1"/>
  <c r="L108" i="1" s="1"/>
  <c r="I107" i="1"/>
  <c r="K107" i="1" s="1"/>
  <c r="I103" i="1"/>
  <c r="K103" i="1" s="1"/>
  <c r="L103" i="1" s="1"/>
  <c r="I98" i="1"/>
  <c r="H98" i="1"/>
  <c r="I97" i="1"/>
  <c r="I94" i="1"/>
  <c r="K94" i="1" s="1"/>
  <c r="L94" i="1" s="1"/>
  <c r="K93" i="1"/>
  <c r="L93" i="1" s="1"/>
  <c r="I93" i="1"/>
  <c r="K88" i="1"/>
  <c r="I86" i="1"/>
  <c r="K86" i="1" s="1"/>
  <c r="L86" i="1" s="1"/>
  <c r="I89" i="1"/>
  <c r="H89" i="1"/>
  <c r="I85" i="1"/>
  <c r="K85" i="1" s="1"/>
  <c r="I84" i="1"/>
  <c r="K84" i="1" s="1"/>
  <c r="L84" i="1" s="1"/>
  <c r="I100" i="1"/>
  <c r="I99" i="1"/>
  <c r="I60" i="1"/>
  <c r="I59" i="1"/>
  <c r="I17" i="1"/>
  <c r="I16" i="1"/>
  <c r="I71" i="1"/>
  <c r="K71" i="1" s="1"/>
  <c r="L71" i="1" s="1"/>
  <c r="I70" i="1"/>
  <c r="K70" i="1" s="1"/>
  <c r="I69" i="1"/>
  <c r="K69" i="1" s="1"/>
  <c r="L69" i="1" s="1"/>
  <c r="I68" i="1"/>
  <c r="K68" i="1" s="1"/>
  <c r="I64" i="1"/>
  <c r="K64" i="1" s="1"/>
  <c r="L64" i="1" s="1"/>
  <c r="I63" i="1"/>
  <c r="K63" i="1" s="1"/>
  <c r="I62" i="1"/>
  <c r="K62" i="1" s="1"/>
  <c r="L62" i="1" s="1"/>
  <c r="I61" i="1"/>
  <c r="K61" i="1" s="1"/>
  <c r="I58" i="1"/>
  <c r="K58" i="1" s="1"/>
  <c r="L58" i="1" s="1"/>
  <c r="I57" i="1"/>
  <c r="K57" i="1" s="1"/>
  <c r="I56" i="1"/>
  <c r="I55" i="1"/>
  <c r="I50" i="1"/>
  <c r="I49" i="1"/>
  <c r="I127" i="1"/>
  <c r="K127" i="1" s="1"/>
  <c r="L127" i="1" s="1"/>
  <c r="I126" i="1"/>
  <c r="I123" i="1"/>
  <c r="I122" i="1"/>
  <c r="I112" i="1"/>
  <c r="K112" i="1" s="1"/>
  <c r="L112" i="1" s="1"/>
  <c r="I111" i="1"/>
  <c r="K111" i="1" s="1"/>
  <c r="I110" i="1"/>
  <c r="I109" i="1"/>
  <c r="I80" i="1"/>
  <c r="K80" i="1" s="1"/>
  <c r="L80" i="1" s="1"/>
  <c r="I79" i="1"/>
  <c r="I78" i="1"/>
  <c r="I77" i="1"/>
  <c r="K77" i="1" s="1"/>
  <c r="L77" i="1" s="1"/>
  <c r="I22" i="1"/>
  <c r="I21" i="1"/>
  <c r="K10" i="1"/>
  <c r="L10" i="1" s="1"/>
  <c r="I10" i="1"/>
  <c r="I9" i="1"/>
  <c r="I44" i="1"/>
  <c r="I43" i="1"/>
  <c r="I42" i="1"/>
  <c r="K42" i="1" s="1"/>
  <c r="L42" i="1" s="1"/>
  <c r="I41" i="1"/>
  <c r="K41" i="1" s="1"/>
  <c r="L41" i="1" s="1"/>
  <c r="I40" i="1"/>
  <c r="I39" i="1"/>
  <c r="I36" i="1"/>
  <c r="H36" i="1"/>
  <c r="I35" i="1"/>
  <c r="H35" i="1"/>
  <c r="I28" i="1"/>
  <c r="K28" i="1" s="1"/>
  <c r="L28" i="1" s="1"/>
  <c r="H28" i="1"/>
  <c r="I27" i="1"/>
  <c r="H27" i="1"/>
  <c r="I131" i="1"/>
  <c r="I130" i="1"/>
  <c r="I129" i="1"/>
  <c r="I128" i="1"/>
  <c r="I121" i="1"/>
  <c r="I120" i="1"/>
  <c r="I119" i="1"/>
  <c r="I118" i="1"/>
  <c r="I96" i="1"/>
  <c r="I95" i="1"/>
  <c r="I88" i="1"/>
  <c r="I87" i="1"/>
  <c r="K87" i="1" s="1"/>
  <c r="I81" i="1"/>
  <c r="K81" i="1" s="1"/>
  <c r="I76" i="1"/>
  <c r="K76" i="1" s="1"/>
  <c r="I75" i="1"/>
  <c r="K75" i="1" s="1"/>
  <c r="I74" i="1"/>
  <c r="K74" i="1" s="1"/>
  <c r="I73" i="1"/>
  <c r="I54" i="1"/>
  <c r="I53" i="1"/>
  <c r="I48" i="1"/>
  <c r="I47" i="1"/>
  <c r="I38" i="1"/>
  <c r="I37" i="1"/>
  <c r="I34" i="1"/>
  <c r="I33" i="1"/>
  <c r="I32" i="1"/>
  <c r="I31" i="1"/>
  <c r="I30" i="1"/>
  <c r="I29" i="1"/>
  <c r="I20" i="1"/>
  <c r="I19" i="1"/>
  <c r="I15" i="1"/>
  <c r="I14" i="1"/>
  <c r="I12" i="1"/>
  <c r="I11" i="1"/>
  <c r="I26" i="1"/>
  <c r="I25" i="1"/>
  <c r="I24" i="1"/>
  <c r="I23" i="1"/>
  <c r="K26" i="1"/>
  <c r="L26" i="1" s="1"/>
  <c r="H26" i="1"/>
  <c r="H25" i="1"/>
  <c r="I125" i="1"/>
  <c r="K125" i="1" s="1"/>
  <c r="I124" i="1"/>
  <c r="K124" i="1" s="1"/>
  <c r="I102" i="1"/>
  <c r="K102" i="1" s="1"/>
  <c r="L102" i="1" s="1"/>
  <c r="K101" i="1"/>
  <c r="L101" i="1" s="1"/>
  <c r="I101" i="1"/>
  <c r="I90" i="1"/>
  <c r="I72" i="1"/>
  <c r="K72" i="1" s="1"/>
  <c r="L72" i="1" s="1"/>
  <c r="I67" i="1"/>
  <c r="K67" i="1" s="1"/>
  <c r="L67" i="1" s="1"/>
  <c r="I66" i="1"/>
  <c r="K66" i="1" s="1"/>
  <c r="L66" i="1" s="1"/>
  <c r="I65" i="1"/>
  <c r="K65" i="1" s="1"/>
  <c r="L65" i="1" s="1"/>
  <c r="I45" i="1"/>
  <c r="I18" i="1"/>
  <c r="I13" i="1"/>
  <c r="K13" i="1" s="1"/>
  <c r="L13" i="1" s="1"/>
  <c r="I8" i="1"/>
  <c r="K8" i="1" l="1"/>
  <c r="L8" i="1" s="1"/>
  <c r="K45" i="1"/>
  <c r="L45" i="1" s="1"/>
  <c r="K90" i="1"/>
  <c r="L90" i="1" s="1"/>
  <c r="L124" i="1"/>
  <c r="K18" i="1"/>
  <c r="L18" i="1" s="1"/>
  <c r="K89" i="1"/>
  <c r="L89" i="1" s="1"/>
  <c r="K109" i="1"/>
  <c r="L109" i="1" s="1"/>
  <c r="K132" i="1"/>
  <c r="L132" i="1" s="1"/>
  <c r="K133" i="1"/>
  <c r="L133" i="1" s="1"/>
  <c r="K113" i="1"/>
  <c r="L113" i="1" s="1"/>
  <c r="L107" i="1"/>
  <c r="K106" i="1"/>
  <c r="L106" i="1" s="1"/>
  <c r="L105" i="1"/>
  <c r="K98" i="1"/>
  <c r="L98" i="1" s="1"/>
  <c r="K97" i="1"/>
  <c r="L97" i="1" s="1"/>
  <c r="L85" i="1"/>
  <c r="L70" i="1"/>
  <c r="L68" i="1"/>
  <c r="L63" i="1"/>
  <c r="L61" i="1"/>
  <c r="L57" i="1"/>
  <c r="K56" i="1"/>
  <c r="L56" i="1" s="1"/>
  <c r="K55" i="1"/>
  <c r="L55" i="1" s="1"/>
  <c r="K49" i="1"/>
  <c r="L49" i="1" s="1"/>
  <c r="K50" i="1"/>
  <c r="L50" i="1" s="1"/>
  <c r="K126" i="1"/>
  <c r="L126" i="1" s="1"/>
  <c r="K123" i="1"/>
  <c r="L123" i="1" s="1"/>
  <c r="K122" i="1"/>
  <c r="L122" i="1" s="1"/>
  <c r="K110" i="1"/>
  <c r="L110" i="1" s="1"/>
  <c r="L111" i="1"/>
  <c r="K79" i="1"/>
  <c r="L79" i="1" s="1"/>
  <c r="K78" i="1"/>
  <c r="L78" i="1" s="1"/>
  <c r="K22" i="1"/>
  <c r="L22" i="1" s="1"/>
  <c r="K21" i="1"/>
  <c r="L21" i="1" s="1"/>
  <c r="K9" i="1"/>
  <c r="L9" i="1" s="1"/>
  <c r="K44" i="1"/>
  <c r="L44" i="1" s="1"/>
  <c r="K43" i="1"/>
  <c r="L43" i="1" s="1"/>
  <c r="K39" i="1"/>
  <c r="L39" i="1" s="1"/>
  <c r="K40" i="1"/>
  <c r="L40" i="1" s="1"/>
  <c r="K36" i="1"/>
  <c r="L36" i="1" s="1"/>
  <c r="K35" i="1"/>
  <c r="L35" i="1" s="1"/>
  <c r="K25" i="1"/>
  <c r="L25" i="1" s="1"/>
  <c r="F62" i="1"/>
  <c r="F61" i="1"/>
  <c r="H59" i="1"/>
  <c r="F59" i="1"/>
  <c r="F44" i="1"/>
  <c r="F43" i="1"/>
  <c r="F38" i="1"/>
  <c r="F37" i="1"/>
  <c r="K29" i="1"/>
  <c r="L29" i="1" s="1"/>
  <c r="H29" i="1"/>
  <c r="K20" i="1"/>
  <c r="L20" i="1" s="1"/>
  <c r="H20" i="1"/>
  <c r="F20" i="1"/>
  <c r="H19" i="1"/>
  <c r="F19" i="1"/>
  <c r="K17" i="1"/>
  <c r="H17" i="1"/>
  <c r="F17" i="1"/>
  <c r="K16" i="1"/>
  <c r="L16" i="1" s="1"/>
  <c r="H16" i="1"/>
  <c r="F16" i="1"/>
  <c r="K59" i="1" l="1"/>
  <c r="L59" i="1" s="1"/>
  <c r="K53" i="1"/>
  <c r="L53" i="1" s="1"/>
  <c r="L17" i="1"/>
  <c r="K19" i="1"/>
  <c r="L19" i="1" s="1"/>
  <c r="C68" i="4" l="1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C1" i="4"/>
  <c r="B73" i="2"/>
  <c r="A73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2" i="2"/>
  <c r="A62" i="2"/>
  <c r="B60" i="2"/>
  <c r="A60" i="2"/>
  <c r="B58" i="2"/>
  <c r="A58" i="2"/>
  <c r="A57" i="2"/>
  <c r="B55" i="2"/>
  <c r="A55" i="2"/>
  <c r="B53" i="2"/>
  <c r="A53" i="2"/>
  <c r="B51" i="2"/>
  <c r="A51" i="2"/>
  <c r="B49" i="2"/>
  <c r="A49" i="2"/>
  <c r="B47" i="2"/>
  <c r="A47" i="2"/>
  <c r="B46" i="2"/>
  <c r="A46" i="2"/>
  <c r="B45" i="2"/>
  <c r="A45" i="2"/>
  <c r="B43" i="2"/>
  <c r="A43" i="2"/>
  <c r="B42" i="2"/>
  <c r="A42" i="2"/>
  <c r="B41" i="2"/>
  <c r="A41" i="2"/>
  <c r="B40" i="2"/>
  <c r="A40" i="2"/>
  <c r="A39" i="2"/>
  <c r="B38" i="2"/>
  <c r="A38" i="2"/>
  <c r="B36" i="2"/>
  <c r="A36" i="2"/>
  <c r="A35" i="2"/>
  <c r="B34" i="2"/>
  <c r="A34" i="2"/>
  <c r="A33" i="2"/>
  <c r="B32" i="2"/>
  <c r="A32" i="2"/>
  <c r="B31" i="2"/>
  <c r="A31" i="2"/>
  <c r="B29" i="2"/>
  <c r="A29" i="2"/>
  <c r="B28" i="2"/>
  <c r="A28" i="2"/>
  <c r="B26" i="2"/>
  <c r="A26" i="2"/>
  <c r="A25" i="2"/>
  <c r="B24" i="2"/>
  <c r="A24" i="2"/>
  <c r="B23" i="2"/>
  <c r="A23" i="2"/>
  <c r="B21" i="2"/>
  <c r="A21" i="2"/>
  <c r="B20" i="2"/>
  <c r="A20" i="2"/>
  <c r="B19" i="2"/>
  <c r="A19" i="2"/>
  <c r="B18" i="2"/>
  <c r="A18" i="2"/>
  <c r="A17" i="2"/>
  <c r="B15" i="2"/>
  <c r="A15" i="2"/>
  <c r="B13" i="2"/>
  <c r="A13" i="2"/>
  <c r="B11" i="2"/>
  <c r="A11" i="2"/>
  <c r="B9" i="2"/>
  <c r="A9" i="2"/>
  <c r="B7" i="2"/>
  <c r="A7" i="2"/>
  <c r="B6" i="2"/>
  <c r="A6" i="2"/>
  <c r="B5" i="2"/>
  <c r="A5" i="2"/>
  <c r="B4" i="2"/>
  <c r="A4" i="2"/>
  <c r="A2" i="2"/>
  <c r="A1" i="2"/>
  <c r="J138" i="1"/>
  <c r="K131" i="1"/>
  <c r="L131" i="1" s="1"/>
  <c r="H131" i="1"/>
  <c r="F131" i="1"/>
  <c r="K130" i="1"/>
  <c r="H130" i="1"/>
  <c r="F130" i="1"/>
  <c r="L129" i="1"/>
  <c r="H129" i="1"/>
  <c r="F129" i="1"/>
  <c r="L128" i="1"/>
  <c r="H128" i="1"/>
  <c r="F128" i="1"/>
  <c r="H127" i="1"/>
  <c r="F127" i="1"/>
  <c r="H126" i="1"/>
  <c r="F126" i="1"/>
  <c r="L125" i="1"/>
  <c r="H123" i="1"/>
  <c r="F123" i="1"/>
  <c r="H122" i="1"/>
  <c r="F122" i="1"/>
  <c r="H121" i="1"/>
  <c r="F121" i="1"/>
  <c r="H120" i="1"/>
  <c r="F120" i="1"/>
  <c r="K119" i="1"/>
  <c r="H119" i="1"/>
  <c r="F119" i="1"/>
  <c r="H118" i="1"/>
  <c r="F118" i="1"/>
  <c r="I117" i="1"/>
  <c r="H117" i="1"/>
  <c r="F117" i="1"/>
  <c r="I116" i="1"/>
  <c r="H116" i="1"/>
  <c r="F116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0" i="1"/>
  <c r="F100" i="1"/>
  <c r="H99" i="1"/>
  <c r="F99" i="1"/>
  <c r="H96" i="1"/>
  <c r="F96" i="1"/>
  <c r="H95" i="1"/>
  <c r="F95" i="1"/>
  <c r="I92" i="1"/>
  <c r="K92" i="1" s="1"/>
  <c r="H92" i="1"/>
  <c r="F92" i="1"/>
  <c r="I91" i="1"/>
  <c r="H91" i="1"/>
  <c r="F91" i="1"/>
  <c r="L88" i="1"/>
  <c r="H88" i="1"/>
  <c r="F88" i="1"/>
  <c r="L87" i="1"/>
  <c r="H87" i="1"/>
  <c r="F87" i="1"/>
  <c r="I83" i="1"/>
  <c r="K83" i="1" s="1"/>
  <c r="H83" i="1"/>
  <c r="F83" i="1"/>
  <c r="I82" i="1"/>
  <c r="H82" i="1"/>
  <c r="F82" i="1"/>
  <c r="L81" i="1"/>
  <c r="H81" i="1"/>
  <c r="H80" i="1"/>
  <c r="F80" i="1"/>
  <c r="H79" i="1"/>
  <c r="F79" i="1"/>
  <c r="H78" i="1"/>
  <c r="F78" i="1"/>
  <c r="H77" i="1"/>
  <c r="F77" i="1"/>
  <c r="L76" i="1"/>
  <c r="H76" i="1"/>
  <c r="F76" i="1"/>
  <c r="L75" i="1"/>
  <c r="H75" i="1"/>
  <c r="F75" i="1"/>
  <c r="L74" i="1"/>
  <c r="H74" i="1"/>
  <c r="L73" i="1"/>
  <c r="H73" i="1"/>
  <c r="K60" i="1"/>
  <c r="H60" i="1"/>
  <c r="F60" i="1"/>
  <c r="K54" i="1"/>
  <c r="L54" i="1" s="1"/>
  <c r="K48" i="1"/>
  <c r="H48" i="1"/>
  <c r="F48" i="1"/>
  <c r="K47" i="1"/>
  <c r="L47" i="1" s="1"/>
  <c r="H47" i="1"/>
  <c r="F47" i="1"/>
  <c r="H44" i="1"/>
  <c r="H43" i="1"/>
  <c r="H38" i="1"/>
  <c r="K37" i="1"/>
  <c r="L37" i="1" s="1"/>
  <c r="H37" i="1"/>
  <c r="K34" i="1"/>
  <c r="L34" i="1" s="1"/>
  <c r="H34" i="1"/>
  <c r="F34" i="1"/>
  <c r="H33" i="1"/>
  <c r="F33" i="1"/>
  <c r="H32" i="1"/>
  <c r="F32" i="1"/>
  <c r="H31" i="1"/>
  <c r="F31" i="1"/>
  <c r="K30" i="1"/>
  <c r="L30" i="1" s="1"/>
  <c r="H30" i="1"/>
  <c r="K27" i="1"/>
  <c r="L27" i="1" s="1"/>
  <c r="K24" i="1"/>
  <c r="L24" i="1" s="1"/>
  <c r="H24" i="1"/>
  <c r="F24" i="1"/>
  <c r="H23" i="1"/>
  <c r="F23" i="1"/>
  <c r="H22" i="1"/>
  <c r="F22" i="1"/>
  <c r="H21" i="1"/>
  <c r="F21" i="1"/>
  <c r="K15" i="1"/>
  <c r="H15" i="1"/>
  <c r="F15" i="1"/>
  <c r="K14" i="1"/>
  <c r="H14" i="1"/>
  <c r="F14" i="1"/>
  <c r="K12" i="1"/>
  <c r="L12" i="1" s="1"/>
  <c r="K11" i="1"/>
  <c r="L11" i="1" s="1"/>
  <c r="H10" i="1"/>
  <c r="F10" i="1"/>
  <c r="H9" i="1"/>
  <c r="F9" i="1"/>
  <c r="L83" i="1" l="1"/>
  <c r="K118" i="1"/>
  <c r="L118" i="1" s="1"/>
  <c r="K121" i="1"/>
  <c r="L121" i="1" s="1"/>
  <c r="L92" i="1"/>
  <c r="L14" i="1"/>
  <c r="L48" i="1"/>
  <c r="L60" i="1"/>
  <c r="K38" i="1"/>
  <c r="L38" i="1" s="1"/>
  <c r="K95" i="1"/>
  <c r="L95" i="1" s="1"/>
  <c r="K100" i="1"/>
  <c r="L100" i="1" s="1"/>
  <c r="K117" i="1"/>
  <c r="L117" i="1" s="1"/>
  <c r="K31" i="1"/>
  <c r="L31" i="1" s="1"/>
  <c r="L15" i="1"/>
  <c r="K32" i="1"/>
  <c r="L32" i="1" s="1"/>
  <c r="K96" i="1"/>
  <c r="L96" i="1" s="1"/>
  <c r="L119" i="1"/>
  <c r="L130" i="1"/>
  <c r="K23" i="1"/>
  <c r="L23" i="1" s="1"/>
  <c r="K33" i="1"/>
  <c r="L33" i="1" s="1"/>
  <c r="L46" i="1"/>
  <c r="K82" i="1"/>
  <c r="L82" i="1" s="1"/>
  <c r="K91" i="1"/>
  <c r="L91" i="1" s="1"/>
  <c r="K99" i="1"/>
  <c r="L99" i="1" s="1"/>
  <c r="K116" i="1"/>
  <c r="L116" i="1" s="1"/>
  <c r="K120" i="1"/>
  <c r="L120" i="1" s="1"/>
  <c r="I138" i="1"/>
  <c r="K138" i="1" l="1"/>
  <c r="L138" i="1"/>
</calcChain>
</file>

<file path=xl/sharedStrings.xml><?xml version="1.0" encoding="utf-8"?>
<sst xmlns="http://schemas.openxmlformats.org/spreadsheetml/2006/main" count="11604" uniqueCount="5439">
  <si>
    <t>MOVIMIENTO</t>
  </si>
  <si>
    <t>DATOS DEL SERVIDOR PÚBLICO</t>
  </si>
  <si>
    <t>PERCEPCIONES</t>
  </si>
  <si>
    <t>TOTAL</t>
  </si>
  <si>
    <t>A= ALTA B= BAJA</t>
  </si>
  <si>
    <t>FECHA</t>
  </si>
  <si>
    <t>NÚM. EMPLEADO</t>
  </si>
  <si>
    <t>NOMBRE</t>
  </si>
  <si>
    <t>LUGAR DE ADSCRIPCIÓN</t>
  </si>
  <si>
    <t>SUELDO MENSUAL</t>
  </si>
  <si>
    <t>COMPENSACIÓN</t>
  </si>
  <si>
    <t>OTRAS</t>
  </si>
  <si>
    <t>A</t>
  </si>
  <si>
    <t>CONTROL Y REZAGO</t>
  </si>
  <si>
    <t>ATENCION A USUARIOS</t>
  </si>
  <si>
    <t>B</t>
  </si>
  <si>
    <t>54360</t>
  </si>
  <si>
    <t>FACTURACION Y MEDICION</t>
  </si>
  <si>
    <t>SECTOR PROYECTOS</t>
  </si>
  <si>
    <t>54800</t>
  </si>
  <si>
    <t>SECTOR ALTAMIRA</t>
  </si>
  <si>
    <t>54030</t>
  </si>
  <si>
    <t>54380</t>
  </si>
  <si>
    <t>54750</t>
  </si>
  <si>
    <t>54770</t>
  </si>
  <si>
    <t>54060</t>
  </si>
  <si>
    <t>54610</t>
  </si>
  <si>
    <t>53010</t>
  </si>
  <si>
    <t>MANTENIMIENTO  Y ELECTROMECANICOS</t>
  </si>
  <si>
    <t>54760</t>
  </si>
  <si>
    <t>54250</t>
  </si>
  <si>
    <t>54570</t>
  </si>
  <si>
    <t>SECTOR DUPORT</t>
  </si>
  <si>
    <t>54670</t>
  </si>
  <si>
    <t>53690</t>
  </si>
  <si>
    <t>54130</t>
  </si>
  <si>
    <t>54600</t>
  </si>
  <si>
    <t>54840</t>
  </si>
  <si>
    <t>52260</t>
  </si>
  <si>
    <t>54640</t>
  </si>
  <si>
    <t>54400</t>
  </si>
  <si>
    <t>54690</t>
  </si>
  <si>
    <t>54190</t>
  </si>
  <si>
    <t>54630</t>
  </si>
  <si>
    <t>54040</t>
  </si>
  <si>
    <t>54820</t>
  </si>
  <si>
    <t>54350</t>
  </si>
  <si>
    <t>54810</t>
  </si>
  <si>
    <t>TURNO VESPERTINO DUPORT</t>
  </si>
  <si>
    <t>OFICINA CUAUHTEMOC</t>
  </si>
  <si>
    <t>SECTOR ALTAMIRA SUR</t>
  </si>
  <si>
    <t xml:space="preserve">SECTOR DUPORT </t>
  </si>
  <si>
    <t>PTA. ESTEROS</t>
  </si>
  <si>
    <t>SECTOR ALTAMIRA CENTRO NORTE</t>
  </si>
  <si>
    <t xml:space="preserve">GERENCIA ADMINISTRATIVO </t>
  </si>
  <si>
    <t>SECTOR ALTAMIRA CENTRO</t>
  </si>
  <si>
    <t>SECTOR ESTEROS</t>
  </si>
  <si>
    <t>TOTALES:</t>
  </si>
  <si>
    <t>"Bajo protesta de decir verdad declaramos que los Estados Financieros y sus Notas, son razonablemente correctos y son responsabilidad del emisor"</t>
  </si>
  <si>
    <t>1002</t>
  </si>
  <si>
    <t>Nuñez Navarro Simon</t>
  </si>
  <si>
    <t>1033</t>
  </si>
  <si>
    <t>Vera Carrizales Jaime</t>
  </si>
  <si>
    <t>1046</t>
  </si>
  <si>
    <t>Sotelo Mendez Jose Nicolas</t>
  </si>
  <si>
    <t>1093</t>
  </si>
  <si>
    <t>Collazo Perez Mario</t>
  </si>
  <si>
    <t>1105</t>
  </si>
  <si>
    <t>Delgado Gomez Juan Carlos</t>
  </si>
  <si>
    <t>1147</t>
  </si>
  <si>
    <t>Escobar Sahagun Olivia</t>
  </si>
  <si>
    <t>1159</t>
  </si>
  <si>
    <t>Rodriguez Bartolo Juana Adoración</t>
  </si>
  <si>
    <t>1192</t>
  </si>
  <si>
    <t>Limon Perez Alejandro</t>
  </si>
  <si>
    <t>1212</t>
  </si>
  <si>
    <t>Rodriguez Segura Hugo</t>
  </si>
  <si>
    <t>12250</t>
  </si>
  <si>
    <t>Alvarado Romero Andres</t>
  </si>
  <si>
    <t>1232</t>
  </si>
  <si>
    <t>Hernandez Sanchez Cesar Pablo</t>
  </si>
  <si>
    <t>1268</t>
  </si>
  <si>
    <t>Hernandez Torres Gilberto</t>
  </si>
  <si>
    <t>1271</t>
  </si>
  <si>
    <t>Martinez Reynaga Valentin</t>
  </si>
  <si>
    <t>1289</t>
  </si>
  <si>
    <t>Gonzalez Aguilar Mucio</t>
  </si>
  <si>
    <t>1439</t>
  </si>
  <si>
    <t>Saucedo Numa Luis Ignacio</t>
  </si>
  <si>
    <t>14910</t>
  </si>
  <si>
    <t>Peña Saldaña Daniel Adrian</t>
  </si>
  <si>
    <t>1506</t>
  </si>
  <si>
    <t>Perez Leon Gerardo</t>
  </si>
  <si>
    <t>15070</t>
  </si>
  <si>
    <t>Espinoza Martinez Francisco Javier</t>
  </si>
  <si>
    <t>1511</t>
  </si>
  <si>
    <t>Martinez Ferretiz Benigno</t>
  </si>
  <si>
    <t>1540</t>
  </si>
  <si>
    <t>Alvarez Lopez Rolando</t>
  </si>
  <si>
    <t>1547</t>
  </si>
  <si>
    <t>Escobedo Cabrales Jose Socorro</t>
  </si>
  <si>
    <t>1567</t>
  </si>
  <si>
    <t>Basurto Aguirre Jose Camilo</t>
  </si>
  <si>
    <t>1568</t>
  </si>
  <si>
    <t>Rios Uballe Mario Olimpo</t>
  </si>
  <si>
    <t>1571</t>
  </si>
  <si>
    <t>Del Angel Valdes Lucas</t>
  </si>
  <si>
    <t>1597</t>
  </si>
  <si>
    <t>Ortiz Leon Edman</t>
  </si>
  <si>
    <t>1614</t>
  </si>
  <si>
    <t>Rodriguez Contreras Tomas</t>
  </si>
  <si>
    <t>1629</t>
  </si>
  <si>
    <t>Martinez Gomez Cristobal</t>
  </si>
  <si>
    <t>1649</t>
  </si>
  <si>
    <t>Martinez Lopez Ana Lilia</t>
  </si>
  <si>
    <t>1654</t>
  </si>
  <si>
    <t>Juarez Juarez Fidel</t>
  </si>
  <si>
    <t>1671</t>
  </si>
  <si>
    <t>Rivera Martinez Hilaria</t>
  </si>
  <si>
    <t>17070</t>
  </si>
  <si>
    <t>De La Cruz Castillo Pascual</t>
  </si>
  <si>
    <t>1732</t>
  </si>
  <si>
    <t>Rodriguez Alonso Armando</t>
  </si>
  <si>
    <t>17590</t>
  </si>
  <si>
    <t>Requena Mendoza Lazaro</t>
  </si>
  <si>
    <t>1918</t>
  </si>
  <si>
    <t>Bartolo Alonso Alicia</t>
  </si>
  <si>
    <t>1944</t>
  </si>
  <si>
    <t>Polanco Torres Felisa</t>
  </si>
  <si>
    <t>1973</t>
  </si>
  <si>
    <t>Collazo Perez Jose Pedro</t>
  </si>
  <si>
    <t>21180</t>
  </si>
  <si>
    <t>Alvarez Martinez Genaro</t>
  </si>
  <si>
    <t>2124</t>
  </si>
  <si>
    <t>Polanco Torres Jose Zacarias</t>
  </si>
  <si>
    <t>21340</t>
  </si>
  <si>
    <t>Oliveros Martinez Juan Jose</t>
  </si>
  <si>
    <t>2172</t>
  </si>
  <si>
    <t>Paz Rivera Gonzalo</t>
  </si>
  <si>
    <t>2177</t>
  </si>
  <si>
    <t>Anastasio Fernandez Gilberto</t>
  </si>
  <si>
    <t>2183</t>
  </si>
  <si>
    <t>Herrera Valdivia Marino</t>
  </si>
  <si>
    <t>2226</t>
  </si>
  <si>
    <t>Maya Sahagun Alfredo</t>
  </si>
  <si>
    <t>2229</t>
  </si>
  <si>
    <t>Anguiano Reyes Abigahil</t>
  </si>
  <si>
    <t>2230</t>
  </si>
  <si>
    <t>Zarate Hernandez Joel</t>
  </si>
  <si>
    <t>2234</t>
  </si>
  <si>
    <t>Rios Ibarra Luis Alejandro</t>
  </si>
  <si>
    <t>2236</t>
  </si>
  <si>
    <t>Garcia Acosta Ezequiel</t>
  </si>
  <si>
    <t>2238</t>
  </si>
  <si>
    <t>Garcia Garcia Ezequiel</t>
  </si>
  <si>
    <t>2239</t>
  </si>
  <si>
    <t>Cabrera Tello Roberto</t>
  </si>
  <si>
    <t>2247</t>
  </si>
  <si>
    <t>Barragan Espinoza Gabriel</t>
  </si>
  <si>
    <t>2249</t>
  </si>
  <si>
    <t>Rodriguez Macias Patricia Fabiola</t>
  </si>
  <si>
    <t>2266</t>
  </si>
  <si>
    <t>Salazar Villasana Jose Tiburcio</t>
  </si>
  <si>
    <t>2270</t>
  </si>
  <si>
    <t>Nieto Vazquez Juan Alberto</t>
  </si>
  <si>
    <t>2271</t>
  </si>
  <si>
    <t>Mejia Orozco Juan</t>
  </si>
  <si>
    <t>2273</t>
  </si>
  <si>
    <t>Rodriguez Alvarez Leobardo</t>
  </si>
  <si>
    <t>2283</t>
  </si>
  <si>
    <t>Flores Cruz Enrique</t>
  </si>
  <si>
    <t>2294</t>
  </si>
  <si>
    <t>Hernandez Castillo Sergio Enrique</t>
  </si>
  <si>
    <t>2296</t>
  </si>
  <si>
    <t>Morales Dominguez Eugenio</t>
  </si>
  <si>
    <t>2318</t>
  </si>
  <si>
    <t>Flores Pascual Jose Rigoberto</t>
  </si>
  <si>
    <t>2326</t>
  </si>
  <si>
    <t>Torres Cruz Miguel Angel</t>
  </si>
  <si>
    <t>2358</t>
  </si>
  <si>
    <t>Perez Garcia Raymundo</t>
  </si>
  <si>
    <t>2385</t>
  </si>
  <si>
    <t>Torres Garcia Ana Maria</t>
  </si>
  <si>
    <t>2390</t>
  </si>
  <si>
    <t>Flores Martinez Leon</t>
  </si>
  <si>
    <t>2396</t>
  </si>
  <si>
    <t>Banda Torres Olivo</t>
  </si>
  <si>
    <t>2397</t>
  </si>
  <si>
    <t>Garcia Oviedo Jose Hugo</t>
  </si>
  <si>
    <t>2427</t>
  </si>
  <si>
    <t>Santiago Cruz Carlos</t>
  </si>
  <si>
    <t>2468</t>
  </si>
  <si>
    <t>Cabrera Valladares Roberto Daniel</t>
  </si>
  <si>
    <t>2471</t>
  </si>
  <si>
    <t>Vazquez Vega Eliseo</t>
  </si>
  <si>
    <t>2496</t>
  </si>
  <si>
    <t>De Los Reyes Anguiano Clairen Areli</t>
  </si>
  <si>
    <t>2500</t>
  </si>
  <si>
    <t>Sosa Velazquez Fidel</t>
  </si>
  <si>
    <t>25440</t>
  </si>
  <si>
    <t>Ledezma Mariano Francisco</t>
  </si>
  <si>
    <t>2566</t>
  </si>
  <si>
    <t>Landaverde Mar Luis Alberto</t>
  </si>
  <si>
    <t>2582</t>
  </si>
  <si>
    <t>Padilla Gonzalez Gilberto</t>
  </si>
  <si>
    <t>2584</t>
  </si>
  <si>
    <t>Morales Dominguez Domingo</t>
  </si>
  <si>
    <t>2586</t>
  </si>
  <si>
    <t>Figueroa Amador Ciro</t>
  </si>
  <si>
    <t>2594</t>
  </si>
  <si>
    <t>Zarate Loaiza Joel</t>
  </si>
  <si>
    <t>2601</t>
  </si>
  <si>
    <t>Morales Dominguez Julian</t>
  </si>
  <si>
    <t>2608</t>
  </si>
  <si>
    <t>Flores Pascual Eduardo</t>
  </si>
  <si>
    <t>2614</t>
  </si>
  <si>
    <t>Lomeli Martinez Manuel</t>
  </si>
  <si>
    <t>2615</t>
  </si>
  <si>
    <t>Rodriguez Garces Julio Cesar</t>
  </si>
  <si>
    <t>2622</t>
  </si>
  <si>
    <t>Garcia Corrales Rodolfo Antonio</t>
  </si>
  <si>
    <t>26240</t>
  </si>
  <si>
    <t>Perez Leon Alberto</t>
  </si>
  <si>
    <t>2642</t>
  </si>
  <si>
    <t>Martinez Torres Arnulfo</t>
  </si>
  <si>
    <t>26500</t>
  </si>
  <si>
    <t>Del Angel Garcia Armando</t>
  </si>
  <si>
    <t>26620</t>
  </si>
  <si>
    <t>Vazquez Gabriel Marina</t>
  </si>
  <si>
    <t>2667</t>
  </si>
  <si>
    <t>Rosales Reynaga Jose Manuel</t>
  </si>
  <si>
    <t>2679</t>
  </si>
  <si>
    <t>Del Angel Rojas Mario</t>
  </si>
  <si>
    <t>2683</t>
  </si>
  <si>
    <t>Saucedo Numa Horacio</t>
  </si>
  <si>
    <t>26860</t>
  </si>
  <si>
    <t>Cano Martinez Daniel</t>
  </si>
  <si>
    <t>2699</t>
  </si>
  <si>
    <t>Montero Guerra Jose Manuel</t>
  </si>
  <si>
    <t>27060</t>
  </si>
  <si>
    <t>Alvarez Lopez Juan Pablo</t>
  </si>
  <si>
    <t>2715</t>
  </si>
  <si>
    <t>Martinez Pliego Daniel</t>
  </si>
  <si>
    <t>27150</t>
  </si>
  <si>
    <t>2724</t>
  </si>
  <si>
    <t>Pecina Gil Agustin</t>
  </si>
  <si>
    <t>2725</t>
  </si>
  <si>
    <t>Pecina Buenrostro Carlos</t>
  </si>
  <si>
    <t>2730</t>
  </si>
  <si>
    <t>Herrera Martinez Tomas</t>
  </si>
  <si>
    <t>27340</t>
  </si>
  <si>
    <t>Hernandez Garcia Paula</t>
  </si>
  <si>
    <t>2735</t>
  </si>
  <si>
    <t>Jimenez Guerrero Laura Patricia</t>
  </si>
  <si>
    <t>27380</t>
  </si>
  <si>
    <t>Hernandez Martinez Jose Martin</t>
  </si>
  <si>
    <t>27390</t>
  </si>
  <si>
    <t>Nieto Sanchez Juan</t>
  </si>
  <si>
    <t>27410</t>
  </si>
  <si>
    <t>Olivares Villareal Gabriel</t>
  </si>
  <si>
    <t>2744</t>
  </si>
  <si>
    <t>Reyes Galicia Flor Elizabeth</t>
  </si>
  <si>
    <t>2751</t>
  </si>
  <si>
    <t>Ortega Sanchez Bertha Alicia</t>
  </si>
  <si>
    <t>2760</t>
  </si>
  <si>
    <t>Andrade Rivera Maria Guadalupe</t>
  </si>
  <si>
    <t>2763</t>
  </si>
  <si>
    <t>Castillo Mata Jose Alejandro</t>
  </si>
  <si>
    <t>2765</t>
  </si>
  <si>
    <t>Mar Ahumada Alicia</t>
  </si>
  <si>
    <t>2768</t>
  </si>
  <si>
    <t>Ruiz Carrizales Silvia</t>
  </si>
  <si>
    <t>2785</t>
  </si>
  <si>
    <t>Pacheco Montaño Miguel Angel</t>
  </si>
  <si>
    <t>2797</t>
  </si>
  <si>
    <t>Castillo Cruz Javier</t>
  </si>
  <si>
    <t>2839</t>
  </si>
  <si>
    <t>Najera Sanchez Maria Dolores</t>
  </si>
  <si>
    <t>28530</t>
  </si>
  <si>
    <t>Perez Sanchez Luis Felipe</t>
  </si>
  <si>
    <t>2860</t>
  </si>
  <si>
    <t>Romero Cardenas Paulo</t>
  </si>
  <si>
    <t>2878</t>
  </si>
  <si>
    <t>Martinez Ortiz Valentin</t>
  </si>
  <si>
    <t>2902</t>
  </si>
  <si>
    <t>Ortega Alvarez Miguel Angel</t>
  </si>
  <si>
    <t>29510</t>
  </si>
  <si>
    <t>Blanco Cervantes Julio Cesar</t>
  </si>
  <si>
    <t>2985</t>
  </si>
  <si>
    <t>Espinoza Ledezma Gabino</t>
  </si>
  <si>
    <t>2986</t>
  </si>
  <si>
    <t>Leon Bandala Osbaldo</t>
  </si>
  <si>
    <t>371</t>
  </si>
  <si>
    <t>Escobedo Martinez Miguel Angel</t>
  </si>
  <si>
    <t>390</t>
  </si>
  <si>
    <t>Calles Badillo Sergio Antonio</t>
  </si>
  <si>
    <t>391</t>
  </si>
  <si>
    <t>Hernandez Balderas David</t>
  </si>
  <si>
    <t>418</t>
  </si>
  <si>
    <t>Rodriguez Mata Andres</t>
  </si>
  <si>
    <t>42</t>
  </si>
  <si>
    <t>Saldaña Monita Rogelio</t>
  </si>
  <si>
    <t>447</t>
  </si>
  <si>
    <t>Bustamante Gonzalez Guillermo</t>
  </si>
  <si>
    <t>448</t>
  </si>
  <si>
    <t>Del Angel Betancourt Claudio</t>
  </si>
  <si>
    <t>486</t>
  </si>
  <si>
    <t>Rodriguez Bartolo Patricio</t>
  </si>
  <si>
    <t>490</t>
  </si>
  <si>
    <t>Juarez Juarez Hector</t>
  </si>
  <si>
    <t>5007</t>
  </si>
  <si>
    <t>Gamez Bartolo Fernando</t>
  </si>
  <si>
    <t>50130</t>
  </si>
  <si>
    <t>Espinoza Chavez David Rene</t>
  </si>
  <si>
    <t>5017</t>
  </si>
  <si>
    <t>Morales Rodriguez Raymundo</t>
  </si>
  <si>
    <t>5020</t>
  </si>
  <si>
    <t>Gutierrez Ruiz Jesus Arturo</t>
  </si>
  <si>
    <t>5026</t>
  </si>
  <si>
    <t>Garcia Flores Jesus</t>
  </si>
  <si>
    <t>5037</t>
  </si>
  <si>
    <t>Sanchez Galvan Juan</t>
  </si>
  <si>
    <t>5057</t>
  </si>
  <si>
    <t>Ortiz Gonzalez Jose Alberto</t>
  </si>
  <si>
    <t>5063</t>
  </si>
  <si>
    <t>Gomez Ramos Ricardo Isaac</t>
  </si>
  <si>
    <t>50640</t>
  </si>
  <si>
    <t>Chavez Polanco Yazmin Fabiola</t>
  </si>
  <si>
    <t>5069</t>
  </si>
  <si>
    <t>Mendez Saavedra Ismael</t>
  </si>
  <si>
    <t>5070</t>
  </si>
  <si>
    <t>Leon Gonzalez Gabriel</t>
  </si>
  <si>
    <t>50740</t>
  </si>
  <si>
    <t>Alfaro Flores Angelica Maria</t>
  </si>
  <si>
    <t>5075</t>
  </si>
  <si>
    <t>Mayorga Ruiz Maurilio</t>
  </si>
  <si>
    <t>50760</t>
  </si>
  <si>
    <t>Santiago Barrios Neftali</t>
  </si>
  <si>
    <t>5079</t>
  </si>
  <si>
    <t>Gonzalez Garcia Maria Del Carmen</t>
  </si>
  <si>
    <t>5080</t>
  </si>
  <si>
    <t>Rodriguez Alvarez Juan Ernesto</t>
  </si>
  <si>
    <t>50810</t>
  </si>
  <si>
    <t>Zuñiga Jasso Omar</t>
  </si>
  <si>
    <t>5085</t>
  </si>
  <si>
    <t>Romero Ortega Pedro Hugo</t>
  </si>
  <si>
    <t>50860</t>
  </si>
  <si>
    <t>Flores Pascual Nora Hilda</t>
  </si>
  <si>
    <t>5087</t>
  </si>
  <si>
    <t>Martinez Campos Jose  Luis</t>
  </si>
  <si>
    <t>5088</t>
  </si>
  <si>
    <t>Salazar Hernandez Hugo</t>
  </si>
  <si>
    <t>50890</t>
  </si>
  <si>
    <t>Rodriguez Castro Juan Israel</t>
  </si>
  <si>
    <t>5090</t>
  </si>
  <si>
    <t>Macias Saucedo Liliana  Edith</t>
  </si>
  <si>
    <t>5091</t>
  </si>
  <si>
    <t>Espinoza Reynaga Jose Alfredo</t>
  </si>
  <si>
    <t>5092</t>
  </si>
  <si>
    <t>Barragan Espinoza Jesus Guadalupe</t>
  </si>
  <si>
    <t>5094</t>
  </si>
  <si>
    <t>Haro Cruz Hector Hugo</t>
  </si>
  <si>
    <t>50960</t>
  </si>
  <si>
    <t>Salazar Hernandez Jose Osiel</t>
  </si>
  <si>
    <t>50970</t>
  </si>
  <si>
    <t>Guzman Castillo Jose Luis</t>
  </si>
  <si>
    <t>50980</t>
  </si>
  <si>
    <t>Rodriguez Vazquez Ronnie Andres</t>
  </si>
  <si>
    <t>50990</t>
  </si>
  <si>
    <t>Jimenez Barrios Jesus Arnoldo</t>
  </si>
  <si>
    <t>51120</t>
  </si>
  <si>
    <t>Enriquez Guzman Juan Carlos</t>
  </si>
  <si>
    <t>5113</t>
  </si>
  <si>
    <t>Garcia Peralta Jose Luis</t>
  </si>
  <si>
    <t>5114</t>
  </si>
  <si>
    <t>Escobedo Galeana Benita</t>
  </si>
  <si>
    <t>51150</t>
  </si>
  <si>
    <t>Martinez Rodriguez Juan Jose</t>
  </si>
  <si>
    <t>51160</t>
  </si>
  <si>
    <t>Tavera Flores Jose Hector</t>
  </si>
  <si>
    <t>51170</t>
  </si>
  <si>
    <t>Aquino Lucas Modesto</t>
  </si>
  <si>
    <t>51180</t>
  </si>
  <si>
    <t>Manuel Zapuche Jose Cruz</t>
  </si>
  <si>
    <t>51190</t>
  </si>
  <si>
    <t>Perez Hernandez Hector Salvador</t>
  </si>
  <si>
    <t>51200</t>
  </si>
  <si>
    <t>Diaz Hernandez Juan Porfirio</t>
  </si>
  <si>
    <t>51210</t>
  </si>
  <si>
    <t>Panuncio Cruz Isaac</t>
  </si>
  <si>
    <t>51220</t>
  </si>
  <si>
    <t>Olivo Cervantes Ivan Abraham</t>
  </si>
  <si>
    <t>51230</t>
  </si>
  <si>
    <t>Alonso Hernandez Abraham</t>
  </si>
  <si>
    <t>51240</t>
  </si>
  <si>
    <t>Romero Escudero Hector Manuel</t>
  </si>
  <si>
    <t>51250</t>
  </si>
  <si>
    <t>Azua Dominguez Alfredo</t>
  </si>
  <si>
    <t>51260</t>
  </si>
  <si>
    <t>Del Angel Robles Salvador</t>
  </si>
  <si>
    <t>51270</t>
  </si>
  <si>
    <t>Gonzalez Alvizu Velia Aurelia</t>
  </si>
  <si>
    <t>51280</t>
  </si>
  <si>
    <t>Gomez Ruiz Jesus</t>
  </si>
  <si>
    <t>51290</t>
  </si>
  <si>
    <t>Valdez Martinez Francisco Javier</t>
  </si>
  <si>
    <t>51300</t>
  </si>
  <si>
    <t>Gamez Mendez Aglaen Sulem</t>
  </si>
  <si>
    <t>51310</t>
  </si>
  <si>
    <t>Hernandez Alonso Clarabella</t>
  </si>
  <si>
    <t>51320</t>
  </si>
  <si>
    <t>Fernandez Perez Faustino</t>
  </si>
  <si>
    <t>51330</t>
  </si>
  <si>
    <t>Lucas Ramos Maria Isabel</t>
  </si>
  <si>
    <t>51340</t>
  </si>
  <si>
    <t>Avalos Saldaña Liliana Janeth</t>
  </si>
  <si>
    <t>51350</t>
  </si>
  <si>
    <t>Melendez Tripp Liliana</t>
  </si>
  <si>
    <t>51360</t>
  </si>
  <si>
    <t>Morales Garcia Gabriel</t>
  </si>
  <si>
    <t>51370</t>
  </si>
  <si>
    <t>Collazo Perez Francisco</t>
  </si>
  <si>
    <t>51380</t>
  </si>
  <si>
    <t>Medrano Moreno Daniel</t>
  </si>
  <si>
    <t>51390</t>
  </si>
  <si>
    <t>Del Angel Dominguez Emilio</t>
  </si>
  <si>
    <t>51400</t>
  </si>
  <si>
    <t>Ortega Huerta Jose Juan</t>
  </si>
  <si>
    <t>51410</t>
  </si>
  <si>
    <t>Sarmiento Hernandez Victor Manuel</t>
  </si>
  <si>
    <t>51420</t>
  </si>
  <si>
    <t>Rivera Rivera Gilberto</t>
  </si>
  <si>
    <t>51430</t>
  </si>
  <si>
    <t>Guzman Gamez Valentin</t>
  </si>
  <si>
    <t>51440</t>
  </si>
  <si>
    <t>Muñoz Campos Antonio</t>
  </si>
  <si>
    <t>51450</t>
  </si>
  <si>
    <t>Castillo Castillo Francisco</t>
  </si>
  <si>
    <t>51460</t>
  </si>
  <si>
    <t>Juarez Sanchez Edgar Andres</t>
  </si>
  <si>
    <t>51480</t>
  </si>
  <si>
    <t>Martinez Salazar Olinda</t>
  </si>
  <si>
    <t>51490</t>
  </si>
  <si>
    <t>Elizondo Gomez Ma Belem</t>
  </si>
  <si>
    <t>51500</t>
  </si>
  <si>
    <t>Nuñez Torres Simon</t>
  </si>
  <si>
    <t>51510</t>
  </si>
  <si>
    <t>Martinez Corzo Raul Ernesto</t>
  </si>
  <si>
    <t>51520</t>
  </si>
  <si>
    <t>Martinez Perez Clemente</t>
  </si>
  <si>
    <t>51530</t>
  </si>
  <si>
    <t>Silva Perez Miguel Uriel</t>
  </si>
  <si>
    <t>51540</t>
  </si>
  <si>
    <t>Calles Gallegos Sergio File</t>
  </si>
  <si>
    <t>51550</t>
  </si>
  <si>
    <t>Hernandez Martinez David Andres</t>
  </si>
  <si>
    <t>51560</t>
  </si>
  <si>
    <t>Gonzalez Castillo Maximino</t>
  </si>
  <si>
    <t>51570</t>
  </si>
  <si>
    <t>Leon Salas Javier Antonio</t>
  </si>
  <si>
    <t>51580</t>
  </si>
  <si>
    <t>Barron Martinez Gwendolyne  Yahaira</t>
  </si>
  <si>
    <t>51590</t>
  </si>
  <si>
    <t>Rodriguez Bolaños Juan Martin</t>
  </si>
  <si>
    <t>516</t>
  </si>
  <si>
    <t>Rodriguez Cano Horacio</t>
  </si>
  <si>
    <t>51600</t>
  </si>
  <si>
    <t>Lomelin Martinez Sebastian</t>
  </si>
  <si>
    <t>51610</t>
  </si>
  <si>
    <t>Alvarez Duque Carlos</t>
  </si>
  <si>
    <t>51620</t>
  </si>
  <si>
    <t>Rodriguez Castro Francisco Javier</t>
  </si>
  <si>
    <t>51630</t>
  </si>
  <si>
    <t>Alonso Lopez Freddy</t>
  </si>
  <si>
    <t>51640</t>
  </si>
  <si>
    <t>Ramirez Hernandez Eleazar</t>
  </si>
  <si>
    <t>51650</t>
  </si>
  <si>
    <t>Lara Alonso Rodolfo</t>
  </si>
  <si>
    <t>51660</t>
  </si>
  <si>
    <t>Rodriguez Contreras Ruben</t>
  </si>
  <si>
    <t>51670</t>
  </si>
  <si>
    <t>Torres Martinez Juan De Dios</t>
  </si>
  <si>
    <t>51680</t>
  </si>
  <si>
    <t>Zuñiga Nieto Juan Victor</t>
  </si>
  <si>
    <t>51690</t>
  </si>
  <si>
    <t>Cruz Campos Jose De Jesus</t>
  </si>
  <si>
    <t>51700</t>
  </si>
  <si>
    <t>Bautista Hernandez Jaime</t>
  </si>
  <si>
    <t>51710</t>
  </si>
  <si>
    <t>Bonilla Reyes Jose Antonio</t>
  </si>
  <si>
    <t>51720</t>
  </si>
  <si>
    <t>Sanchez Martinez Rafael</t>
  </si>
  <si>
    <t>51730</t>
  </si>
  <si>
    <t>Reyes Jasso Julio Enrique</t>
  </si>
  <si>
    <t>51740</t>
  </si>
  <si>
    <t>Leon Gonzalez Sianey</t>
  </si>
  <si>
    <t>51750</t>
  </si>
  <si>
    <t>Lopez Juarez Emmanuel</t>
  </si>
  <si>
    <t>51760</t>
  </si>
  <si>
    <t>Ramos Gomez Iris Alejandra</t>
  </si>
  <si>
    <t>51770</t>
  </si>
  <si>
    <t>Guerrero Lopez Laura Teresa</t>
  </si>
  <si>
    <t>51780</t>
  </si>
  <si>
    <t>Chavez Aguilar Martha Olivia</t>
  </si>
  <si>
    <t>51790</t>
  </si>
  <si>
    <t>Lopez Perez Elizabeth</t>
  </si>
  <si>
    <t>51800</t>
  </si>
  <si>
    <t>Sanchez Bartolo Flor Alicia</t>
  </si>
  <si>
    <t>51810</t>
  </si>
  <si>
    <t>Ortiz Martinez Jesus</t>
  </si>
  <si>
    <t>51820</t>
  </si>
  <si>
    <t>Cortez Gallegos Martin</t>
  </si>
  <si>
    <t>51830</t>
  </si>
  <si>
    <t>Piña Fernandez David Noel</t>
  </si>
  <si>
    <t>51840</t>
  </si>
  <si>
    <t>Gonzalez Aguilar Luis Fernando</t>
  </si>
  <si>
    <t>51850</t>
  </si>
  <si>
    <t>Gonzalez Castillo Miguel Angel</t>
  </si>
  <si>
    <t>51860</t>
  </si>
  <si>
    <t>Ramirez Galindo Felix Eugenio</t>
  </si>
  <si>
    <t>51870</t>
  </si>
  <si>
    <t>Hernandez Reyes Marcelino</t>
  </si>
  <si>
    <t>51880</t>
  </si>
  <si>
    <t>Resendiz Escobedo Maria Cristina</t>
  </si>
  <si>
    <t>51890</t>
  </si>
  <si>
    <t>Macias Saucedo Miriam Aracely</t>
  </si>
  <si>
    <t>51900</t>
  </si>
  <si>
    <t>Hernandez Ocampo Narciso</t>
  </si>
  <si>
    <t>51910</t>
  </si>
  <si>
    <t>Soto Martinez Oscar</t>
  </si>
  <si>
    <t>51920</t>
  </si>
  <si>
    <t>Blanco Calderon Victor Alfonso</t>
  </si>
  <si>
    <t>51930</t>
  </si>
  <si>
    <t>Santiago Barrios Elizama</t>
  </si>
  <si>
    <t>51940</t>
  </si>
  <si>
    <t>Torres Hernandez Anastasio</t>
  </si>
  <si>
    <t>51950</t>
  </si>
  <si>
    <t>Fregoso Garza Jose Cruz</t>
  </si>
  <si>
    <t>51960</t>
  </si>
  <si>
    <t>Rivera Garcia Karen De Liz</t>
  </si>
  <si>
    <t>51970</t>
  </si>
  <si>
    <t>Alvarado Gonzalez Carlos Cesar</t>
  </si>
  <si>
    <t>51980</t>
  </si>
  <si>
    <t>Reyes Flores Maria De Lourdes</t>
  </si>
  <si>
    <t>51990</t>
  </si>
  <si>
    <t>Cepeda Briones Maria Isabel</t>
  </si>
  <si>
    <t>52000</t>
  </si>
  <si>
    <t>Garcia Oviedo Juan German</t>
  </si>
  <si>
    <t>52010</t>
  </si>
  <si>
    <t>Treviño Avila Martin</t>
  </si>
  <si>
    <t>52020</t>
  </si>
  <si>
    <t>Valdez Flores Jose Luis</t>
  </si>
  <si>
    <t>52030</t>
  </si>
  <si>
    <t>Perez Ramirez Pedro</t>
  </si>
  <si>
    <t>52040</t>
  </si>
  <si>
    <t>Reyes Elizondo Hipolito</t>
  </si>
  <si>
    <t>52050</t>
  </si>
  <si>
    <t>Garcia Ramirez Norma Alejandra</t>
  </si>
  <si>
    <t>52060</t>
  </si>
  <si>
    <t>Rubio Olvera Imelda</t>
  </si>
  <si>
    <t>52070</t>
  </si>
  <si>
    <t>Azuara Mendoza Jesus Santiago</t>
  </si>
  <si>
    <t>52080</t>
  </si>
  <si>
    <t>Nuñez Torres Juan Manuel</t>
  </si>
  <si>
    <t>52090</t>
  </si>
  <si>
    <t>Leon Bandala Gustavo</t>
  </si>
  <si>
    <t>52100</t>
  </si>
  <si>
    <t>Briones Ramirez Jose Juan</t>
  </si>
  <si>
    <t>52110</t>
  </si>
  <si>
    <t>Hernandez Alvarez Juan Cosme</t>
  </si>
  <si>
    <t>52120</t>
  </si>
  <si>
    <t>Cruz Pecina Roberto</t>
  </si>
  <si>
    <t>52130</t>
  </si>
  <si>
    <t>Chavez Mar Baldomero</t>
  </si>
  <si>
    <t>52140</t>
  </si>
  <si>
    <t>Marin Plascencia Gerardo</t>
  </si>
  <si>
    <t>52150</t>
  </si>
  <si>
    <t>Ortega Sanchez Alfredo</t>
  </si>
  <si>
    <t>52160</t>
  </si>
  <si>
    <t>Contreras Ortiz Mauricio B</t>
  </si>
  <si>
    <t>52170</t>
  </si>
  <si>
    <t>Diaz Saldaña Daniel</t>
  </si>
  <si>
    <t>52180</t>
  </si>
  <si>
    <t>Mar Ahumada Rigoberto</t>
  </si>
  <si>
    <t>52190</t>
  </si>
  <si>
    <t>Del Angel Flores Juan Carlos</t>
  </si>
  <si>
    <t>52200</t>
  </si>
  <si>
    <t>Posadas Constantino Alejandrina</t>
  </si>
  <si>
    <t>52210</t>
  </si>
  <si>
    <t>Cruz Pascual Edgar</t>
  </si>
  <si>
    <t>52220</t>
  </si>
  <si>
    <t>Cazares Hernandez Gabriel Ignacio</t>
  </si>
  <si>
    <t>52230</t>
  </si>
  <si>
    <t>Chavez Macias Andres</t>
  </si>
  <si>
    <t>52240</t>
  </si>
  <si>
    <t>Casados Castellanos Mario</t>
  </si>
  <si>
    <t>52250</t>
  </si>
  <si>
    <t>Chavez Polanco Ladislao</t>
  </si>
  <si>
    <t>Sanchez Hipolito Angel Fermin</t>
  </si>
  <si>
    <t>52270</t>
  </si>
  <si>
    <t>Rubio Olvera Tonatiuh</t>
  </si>
  <si>
    <t>52280</t>
  </si>
  <si>
    <t>Soria Zuñiga Modesto</t>
  </si>
  <si>
    <t>52290</t>
  </si>
  <si>
    <t>Sanchez Castillo Juana</t>
  </si>
  <si>
    <t>52300</t>
  </si>
  <si>
    <t>Cuellar Hernandez Valentin</t>
  </si>
  <si>
    <t>52310</t>
  </si>
  <si>
    <t>Ramirez Galindo Pedro Antonio</t>
  </si>
  <si>
    <t>52320</t>
  </si>
  <si>
    <t>Calles Sanchez Juan Manuel</t>
  </si>
  <si>
    <t>52330</t>
  </si>
  <si>
    <t>Diaz Valderrabano Nora Hilda</t>
  </si>
  <si>
    <t>52340</t>
  </si>
  <si>
    <t>Sahagun Contreras Sonia Laura</t>
  </si>
  <si>
    <t>52350</t>
  </si>
  <si>
    <t>Gonzalez Segura Gerardo</t>
  </si>
  <si>
    <t>52360</t>
  </si>
  <si>
    <t>Mar Mar Veronica</t>
  </si>
  <si>
    <t>52370</t>
  </si>
  <si>
    <t>Luna Reyes Belem</t>
  </si>
  <si>
    <t>52380</t>
  </si>
  <si>
    <t>Morin Hernandez Oscar Ulises</t>
  </si>
  <si>
    <t>52390</t>
  </si>
  <si>
    <t>Perez Sahagun Juan David</t>
  </si>
  <si>
    <t>52400</t>
  </si>
  <si>
    <t>Ortega Perez Viridiana</t>
  </si>
  <si>
    <t>52410</t>
  </si>
  <si>
    <t>Reyes Galicia Karla America</t>
  </si>
  <si>
    <t>52420</t>
  </si>
  <si>
    <t>Bonilla Lira Juan Carlos</t>
  </si>
  <si>
    <t>52430</t>
  </si>
  <si>
    <t>Olvera Sibriano Martin Antonio</t>
  </si>
  <si>
    <t>52440</t>
  </si>
  <si>
    <t>Rodriguez Martinez Abraham</t>
  </si>
  <si>
    <t>52450</t>
  </si>
  <si>
    <t>Hipolito Vega Sergio Domingo</t>
  </si>
  <si>
    <t>52460</t>
  </si>
  <si>
    <t>Pulido Jimenez Carlos Eduardo</t>
  </si>
  <si>
    <t>52470</t>
  </si>
  <si>
    <t>Sarmiento Hernandez Enelio</t>
  </si>
  <si>
    <t>52480</t>
  </si>
  <si>
    <t>Lagos Gonzalez Jose Luis</t>
  </si>
  <si>
    <t>52490</t>
  </si>
  <si>
    <t>Caballero Hernandez Edgar</t>
  </si>
  <si>
    <t>52500</t>
  </si>
  <si>
    <t>Sanchez Hidalgo Jose David</t>
  </si>
  <si>
    <t>52510</t>
  </si>
  <si>
    <t>Martinez Antonio Pedro</t>
  </si>
  <si>
    <t>52520</t>
  </si>
  <si>
    <t>Barrios Zaleta Jose Guadalupe</t>
  </si>
  <si>
    <t>52530</t>
  </si>
  <si>
    <t>Enriquez Perez Hugo Alberto</t>
  </si>
  <si>
    <t>52540</t>
  </si>
  <si>
    <t>Guerrero Vargas Guadalupe Yesenia</t>
  </si>
  <si>
    <t>52550</t>
  </si>
  <si>
    <t>Betancourt Alonso Filiberto</t>
  </si>
  <si>
    <t>52560</t>
  </si>
  <si>
    <t>Castelan Dorantes Miguel Angel</t>
  </si>
  <si>
    <t>52570</t>
  </si>
  <si>
    <t>Hernandez Santander Ana Karina</t>
  </si>
  <si>
    <t>52580</t>
  </si>
  <si>
    <t>Soria Zuñiga Sebastian Del Pilar</t>
  </si>
  <si>
    <t>52590</t>
  </si>
  <si>
    <t>Rivera Luna Juan Gerardo</t>
  </si>
  <si>
    <t>52600</t>
  </si>
  <si>
    <t>Herrera Garcia Jose Juan</t>
  </si>
  <si>
    <t>52610</t>
  </si>
  <si>
    <t>Juarez Flores Miguel Jesus</t>
  </si>
  <si>
    <t>52620</t>
  </si>
  <si>
    <t>Andrade Rivera Antonio</t>
  </si>
  <si>
    <t>52630</t>
  </si>
  <si>
    <t>Ruiz Nuñes Eduardo Carlos</t>
  </si>
  <si>
    <t>52640</t>
  </si>
  <si>
    <t>Mayorga Ruiz Florencio</t>
  </si>
  <si>
    <t>52650</t>
  </si>
  <si>
    <t>Garcia Zuñiga Jose Luis</t>
  </si>
  <si>
    <t>52660</t>
  </si>
  <si>
    <t>Leon Bandala Guillermo</t>
  </si>
  <si>
    <t>52670</t>
  </si>
  <si>
    <t>Sanchez Del Angel Bricia Jovana</t>
  </si>
  <si>
    <t>52680</t>
  </si>
  <si>
    <t>Zuñiga Martinez Irma Edith</t>
  </si>
  <si>
    <t>52690</t>
  </si>
  <si>
    <t>Mendez Fraga Martha Gabriela</t>
  </si>
  <si>
    <t>52710</t>
  </si>
  <si>
    <t>Rangel Campos Maria Marina</t>
  </si>
  <si>
    <t>52720</t>
  </si>
  <si>
    <t>Ruiz Mayorga Emmanuel</t>
  </si>
  <si>
    <t>52730</t>
  </si>
  <si>
    <t>Del Angel Dominguez Raquel</t>
  </si>
  <si>
    <t>52740</t>
  </si>
  <si>
    <t>Sanchez Mancilla Carlos</t>
  </si>
  <si>
    <t>52750</t>
  </si>
  <si>
    <t>Ruiz Anzua Osvaldo</t>
  </si>
  <si>
    <t>52760</t>
  </si>
  <si>
    <t>Rivera Velazquez Jesus Otilio</t>
  </si>
  <si>
    <t>52770</t>
  </si>
  <si>
    <t>Tavera Flores Juan Francisco</t>
  </si>
  <si>
    <t>52780</t>
  </si>
  <si>
    <t>Aparicio Rodriguez Jose Antonio</t>
  </si>
  <si>
    <t>52790</t>
  </si>
  <si>
    <t>Sanchez Carrizales Leopoldo</t>
  </si>
  <si>
    <t>528</t>
  </si>
  <si>
    <t>Barragan Martinez Gabriel</t>
  </si>
  <si>
    <t>52800</t>
  </si>
  <si>
    <t>Reyes Ochoa Francisco Javier</t>
  </si>
  <si>
    <t>52810</t>
  </si>
  <si>
    <t>Arteaga Rivera Jesus Antonio</t>
  </si>
  <si>
    <t>52820</t>
  </si>
  <si>
    <t>Madrid Lara Jesus Emmanuel</t>
  </si>
  <si>
    <t>52830</t>
  </si>
  <si>
    <t>Espinoza Nava Jose Luis</t>
  </si>
  <si>
    <t>52840</t>
  </si>
  <si>
    <t>Ruiz Anzua Julio Cesar</t>
  </si>
  <si>
    <t>52850</t>
  </si>
  <si>
    <t>Perez Martinez Jahzieel Jonatan</t>
  </si>
  <si>
    <t>52860</t>
  </si>
  <si>
    <t>Torres Rios Severa</t>
  </si>
  <si>
    <t>52870</t>
  </si>
  <si>
    <t>Gonzalez Acuña Elizabeth</t>
  </si>
  <si>
    <t>52880</t>
  </si>
  <si>
    <t>Ochoa Hernandez Juan Manuel</t>
  </si>
  <si>
    <t>52890</t>
  </si>
  <si>
    <t>Santiago Flores Carlos Alfredo</t>
  </si>
  <si>
    <t>52900</t>
  </si>
  <si>
    <t>Morato Contreras Salomon</t>
  </si>
  <si>
    <t>52910</t>
  </si>
  <si>
    <t>Rivas Martinez Irian Daniela</t>
  </si>
  <si>
    <t>52920</t>
  </si>
  <si>
    <t>Saavedra Garnica Erick</t>
  </si>
  <si>
    <t>52940</t>
  </si>
  <si>
    <t>Hernandez Martinez Gilberto</t>
  </si>
  <si>
    <t>52950</t>
  </si>
  <si>
    <t>Ortega Alvarez Azucena</t>
  </si>
  <si>
    <t>52960</t>
  </si>
  <si>
    <t>Piña Fernandez Alma Laura</t>
  </si>
  <si>
    <t>52970</t>
  </si>
  <si>
    <t>Contreras Castillo Clemente</t>
  </si>
  <si>
    <t>52980</t>
  </si>
  <si>
    <t>Mar Ahumada Victor Alfonso</t>
  </si>
  <si>
    <t>52990</t>
  </si>
  <si>
    <t>Hernandez Lucas Mayra Elizabeth</t>
  </si>
  <si>
    <t>53000</t>
  </si>
  <si>
    <t>Ibarra Martinez Marcela</t>
  </si>
  <si>
    <t>Ortega Juarez Juan Carlos</t>
  </si>
  <si>
    <t>53020</t>
  </si>
  <si>
    <t>Paniagua Hernandez Maria Alejandra</t>
  </si>
  <si>
    <t>53030</t>
  </si>
  <si>
    <t>Ramos Avalos Ricardo</t>
  </si>
  <si>
    <t>53040</t>
  </si>
  <si>
    <t>Cadena Martinez Federico</t>
  </si>
  <si>
    <t>53050</t>
  </si>
  <si>
    <t>Sotelo Guevara Jose Sebastian</t>
  </si>
  <si>
    <t>53060</t>
  </si>
  <si>
    <t>Cruz Garcia Natalia</t>
  </si>
  <si>
    <t>53070</t>
  </si>
  <si>
    <t>Hernandez Valencia Ricardo</t>
  </si>
  <si>
    <t>53080</t>
  </si>
  <si>
    <t>Castillo Borjas Jose Alejandro</t>
  </si>
  <si>
    <t>53090</t>
  </si>
  <si>
    <t>Torres Rios Aurora</t>
  </si>
  <si>
    <t>53100</t>
  </si>
  <si>
    <t>Mateo Del Angel Francisco</t>
  </si>
  <si>
    <t>53110</t>
  </si>
  <si>
    <t>Barrios Navarrete Jose</t>
  </si>
  <si>
    <t>53120</t>
  </si>
  <si>
    <t>Mayorga Ruiz Luis</t>
  </si>
  <si>
    <t>53130</t>
  </si>
  <si>
    <t>Rincon Herrera Alfredo</t>
  </si>
  <si>
    <t>53140</t>
  </si>
  <si>
    <t>Perez Perez Maricela</t>
  </si>
  <si>
    <t>53150</t>
  </si>
  <si>
    <t>Torres Hernandez Jorge Ivan</t>
  </si>
  <si>
    <t>53160</t>
  </si>
  <si>
    <t>Jimenez Barrios Roberto Carlos</t>
  </si>
  <si>
    <t>53170</t>
  </si>
  <si>
    <t>Pinete Turrubiates Rodolfo</t>
  </si>
  <si>
    <t>53180</t>
  </si>
  <si>
    <t>Escobedo Nuñez Marco Antonio</t>
  </si>
  <si>
    <t>53190</t>
  </si>
  <si>
    <t>Juarez Juarez Raul</t>
  </si>
  <si>
    <t>53200</t>
  </si>
  <si>
    <t>Mar Mar Edgar Angel Tadeo</t>
  </si>
  <si>
    <t>53210</t>
  </si>
  <si>
    <t>Olvera Gomez Adrian</t>
  </si>
  <si>
    <t>53220</t>
  </si>
  <si>
    <t>Trejo Reyes Ferma</t>
  </si>
  <si>
    <t>53230</t>
  </si>
  <si>
    <t>Rodriguez Cano Oscar</t>
  </si>
  <si>
    <t>53240</t>
  </si>
  <si>
    <t>Ortega Juarez Genaro</t>
  </si>
  <si>
    <t>53250</t>
  </si>
  <si>
    <t>Toscano Castillo Ruben</t>
  </si>
  <si>
    <t>53260</t>
  </si>
  <si>
    <t>Llanos Ornelas Enrique Armando</t>
  </si>
  <si>
    <t>53270</t>
  </si>
  <si>
    <t>Castillo Rosales Sandra Luz</t>
  </si>
  <si>
    <t>53280</t>
  </si>
  <si>
    <t>Castelan Felix Miguel Angel</t>
  </si>
  <si>
    <t>53290</t>
  </si>
  <si>
    <t>Garcia Garcia Ana Maria</t>
  </si>
  <si>
    <t>53300</t>
  </si>
  <si>
    <t>Paz Collin Vanessa Isabel</t>
  </si>
  <si>
    <t>53310</t>
  </si>
  <si>
    <t>Mar Flores Edgar Santiago</t>
  </si>
  <si>
    <t>53320</t>
  </si>
  <si>
    <t>Morales Orozco Jose Eduardo</t>
  </si>
  <si>
    <t>53330</t>
  </si>
  <si>
    <t>Contreras Trejo Roger Roman</t>
  </si>
  <si>
    <t>53340</t>
  </si>
  <si>
    <t>Vazquez Lopez Juan Jose</t>
  </si>
  <si>
    <t>53350</t>
  </si>
  <si>
    <t>Saucedo Mendez Juan Ricardo</t>
  </si>
  <si>
    <t>53360</t>
  </si>
  <si>
    <t>Mar Mar Victor Hugo</t>
  </si>
  <si>
    <t>53370</t>
  </si>
  <si>
    <t>Pecina Mendoza Carlos</t>
  </si>
  <si>
    <t>53380</t>
  </si>
  <si>
    <t>Hernandez Hernandez Jorge Giovanni</t>
  </si>
  <si>
    <t>53390</t>
  </si>
  <si>
    <t>Lopez Sifuentes Luis Antonio</t>
  </si>
  <si>
    <t>53400</t>
  </si>
  <si>
    <t>Perez Martinez Yenni Elizabeth</t>
  </si>
  <si>
    <t>53410</t>
  </si>
  <si>
    <t>Diaz Zarate Juan Martin</t>
  </si>
  <si>
    <t>53420</t>
  </si>
  <si>
    <t>Sosa Cepeda Julio Arturo</t>
  </si>
  <si>
    <t>53430</t>
  </si>
  <si>
    <t>Rodriguez Castro Guadalupe</t>
  </si>
  <si>
    <t>53440</t>
  </si>
  <si>
    <t>Flores Pascual Yanet Violeta</t>
  </si>
  <si>
    <t>53450</t>
  </si>
  <si>
    <t>Alonso Morales Jesus Eduardo</t>
  </si>
  <si>
    <t>53460</t>
  </si>
  <si>
    <t>Vazquez Lara Juan Antonio</t>
  </si>
  <si>
    <t>53470</t>
  </si>
  <si>
    <t>Garcia Cortes Jose Roberto</t>
  </si>
  <si>
    <t>53480</t>
  </si>
  <si>
    <t>Cosino Colunga Francisco</t>
  </si>
  <si>
    <t>53490</t>
  </si>
  <si>
    <t>Avila Garcia Antonio</t>
  </si>
  <si>
    <t>53500</t>
  </si>
  <si>
    <t>Vazquez Gutierrez Carlos Emilio</t>
  </si>
  <si>
    <t>53510</t>
  </si>
  <si>
    <t>Martinez Arteaga Diego</t>
  </si>
  <si>
    <t>53520</t>
  </si>
  <si>
    <t>Haro Cruz Jose Roberto</t>
  </si>
  <si>
    <t>53530</t>
  </si>
  <si>
    <t>Ramirez Gonzalez Fred</t>
  </si>
  <si>
    <t>53540</t>
  </si>
  <si>
    <t>Hernandez Santander Cesar Pablo</t>
  </si>
  <si>
    <t>53550</t>
  </si>
  <si>
    <t>Chavez Saldierna Omar Filiberto</t>
  </si>
  <si>
    <t>53560</t>
  </si>
  <si>
    <t>Castillo Ramirez Pedro Daniel</t>
  </si>
  <si>
    <t>53570</t>
  </si>
  <si>
    <t>Hernandez Rodriguez Luis Enrique</t>
  </si>
  <si>
    <t>53580</t>
  </si>
  <si>
    <t>Juarez Colunga Sergio Ivan</t>
  </si>
  <si>
    <t>53590</t>
  </si>
  <si>
    <t>Marin Barragan Ivan Jair</t>
  </si>
  <si>
    <t>53600</t>
  </si>
  <si>
    <t>Gonzalez Lopez Julio Cesar</t>
  </si>
  <si>
    <t>53610</t>
  </si>
  <si>
    <t>Guzman Gamez Rodrigo</t>
  </si>
  <si>
    <t>53620</t>
  </si>
  <si>
    <t>Pecina Perez Osvaldo</t>
  </si>
  <si>
    <t>53630</t>
  </si>
  <si>
    <t>Gutierrez Reyes Francisco Javier</t>
  </si>
  <si>
    <t>53640</t>
  </si>
  <si>
    <t>Morales Briones Ruben</t>
  </si>
  <si>
    <t>53650</t>
  </si>
  <si>
    <t>Ramirez Lopez Nilson</t>
  </si>
  <si>
    <t>53660</t>
  </si>
  <si>
    <t>Perez Yañez Keila Saraih</t>
  </si>
  <si>
    <t>53670</t>
  </si>
  <si>
    <t>Medeles Gomez Arumy Alejandra</t>
  </si>
  <si>
    <t>53680</t>
  </si>
  <si>
    <t>Jimenez Barrios Silvia Carolina</t>
  </si>
  <si>
    <t>Reyna Nuñez Gabriela</t>
  </si>
  <si>
    <t>53700</t>
  </si>
  <si>
    <t>Hernandez Lopez Laura Yaneli</t>
  </si>
  <si>
    <t>53710</t>
  </si>
  <si>
    <t>Castro Hernandez Veronica</t>
  </si>
  <si>
    <t>53720</t>
  </si>
  <si>
    <t>Rodriguez Moreno Esther</t>
  </si>
  <si>
    <t>53730</t>
  </si>
  <si>
    <t>Hernandez Castro Karina</t>
  </si>
  <si>
    <t>53740</t>
  </si>
  <si>
    <t>Gamez Bartolo Ricardo Antonio</t>
  </si>
  <si>
    <t>53750</t>
  </si>
  <si>
    <t>Jimenez Barrios Juan Ramon</t>
  </si>
  <si>
    <t>53760</t>
  </si>
  <si>
    <t>Rodriguez Peralta Laura Adriana</t>
  </si>
  <si>
    <t>53770</t>
  </si>
  <si>
    <t>Dominguez Vazquez Erick Eduardo</t>
  </si>
  <si>
    <t>53780</t>
  </si>
  <si>
    <t>Zarate Martinez Hector Alejandro</t>
  </si>
  <si>
    <t>53790</t>
  </si>
  <si>
    <t>Segura Moreno Felix</t>
  </si>
  <si>
    <t>53800</t>
  </si>
  <si>
    <t>Zarate Gomez Gerardo</t>
  </si>
  <si>
    <t>53810</t>
  </si>
  <si>
    <t>Garcia Sanchez Pablo</t>
  </si>
  <si>
    <t>53820</t>
  </si>
  <si>
    <t>Herrera Rodriguez Roy Angel</t>
  </si>
  <si>
    <t>53830</t>
  </si>
  <si>
    <t>Mendez Cordova Esteban</t>
  </si>
  <si>
    <t>53840</t>
  </si>
  <si>
    <t>Salazar Ramirez Zenon</t>
  </si>
  <si>
    <t>53850</t>
  </si>
  <si>
    <t>Mendez Moreno Jorge Daniel</t>
  </si>
  <si>
    <t>53860</t>
  </si>
  <si>
    <t>Pintor Alvarez Regulo</t>
  </si>
  <si>
    <t>53870</t>
  </si>
  <si>
    <t>Olvera Sibriano Aristeo</t>
  </si>
  <si>
    <t>53880</t>
  </si>
  <si>
    <t>Torres Hernandez Samuel Alexander</t>
  </si>
  <si>
    <t>53890</t>
  </si>
  <si>
    <t>Villafuerte Martinez Martha Eduviges</t>
  </si>
  <si>
    <t>53900</t>
  </si>
  <si>
    <t>Duran Resendiz David</t>
  </si>
  <si>
    <t>53910</t>
  </si>
  <si>
    <t>Rivas Garcia Anastacio</t>
  </si>
  <si>
    <t>53920</t>
  </si>
  <si>
    <t>Martinez Guevara Ma Del Rosario</t>
  </si>
  <si>
    <t>53930</t>
  </si>
  <si>
    <t>Jimenez Rodriguez Jesus Eduardo</t>
  </si>
  <si>
    <t>53940</t>
  </si>
  <si>
    <t>Banda Esquivel Joel</t>
  </si>
  <si>
    <t>53950</t>
  </si>
  <si>
    <t>Garcia Garcia Isaias</t>
  </si>
  <si>
    <t>53960</t>
  </si>
  <si>
    <t>Osorio Cruz Beatriz</t>
  </si>
  <si>
    <t>53970</t>
  </si>
  <si>
    <t>Castro Gallegos Korina</t>
  </si>
  <si>
    <t>53980</t>
  </si>
  <si>
    <t>Herrera Gonzalez Viridiana Deyanira</t>
  </si>
  <si>
    <t>53990</t>
  </si>
  <si>
    <t>Mendez Orozco Rosalba</t>
  </si>
  <si>
    <t>54000</t>
  </si>
  <si>
    <t>Enriquez Najera Juventino</t>
  </si>
  <si>
    <t>54010</t>
  </si>
  <si>
    <t>Perez Guzman Omar</t>
  </si>
  <si>
    <t>54020</t>
  </si>
  <si>
    <t>Perez Martinez Miguel Oziel</t>
  </si>
  <si>
    <t>Escobedo Galeana Hortencia</t>
  </si>
  <si>
    <t>Toscano Castillo Rogelio</t>
  </si>
  <si>
    <t>54050</t>
  </si>
  <si>
    <t>Rios Flores Luis Ricardo</t>
  </si>
  <si>
    <t>Morales Orozco Carlos Alberto</t>
  </si>
  <si>
    <t>54070</t>
  </si>
  <si>
    <t>Morales Gonzalez Sergio</t>
  </si>
  <si>
    <t>54080</t>
  </si>
  <si>
    <t>Sanchez Hipolito Xochitl Aydee</t>
  </si>
  <si>
    <t>54090</t>
  </si>
  <si>
    <t>Gonzalez Cepeda Erika</t>
  </si>
  <si>
    <t>54100</t>
  </si>
  <si>
    <t>Piñeiro Delgado Flor Veronica</t>
  </si>
  <si>
    <t>54110</t>
  </si>
  <si>
    <t>Nava Suarez Maria Patricia</t>
  </si>
  <si>
    <t>54120</t>
  </si>
  <si>
    <t>Del Angel Dorado Jesus Samuel</t>
  </si>
  <si>
    <t>Rios Garcia Mario Ezequiel</t>
  </si>
  <si>
    <t>54140</t>
  </si>
  <si>
    <t>Perez Galvez Jose Paulino</t>
  </si>
  <si>
    <t>54150</t>
  </si>
  <si>
    <t>Blanco Basilio Homero</t>
  </si>
  <si>
    <t>54160</t>
  </si>
  <si>
    <t>Escobedo Orozco Jose Juan</t>
  </si>
  <si>
    <t>54170</t>
  </si>
  <si>
    <t>Gamez Sanchez Jose Luis Celestino</t>
  </si>
  <si>
    <t>54180</t>
  </si>
  <si>
    <t>Moctezuma Rodriguez Joao Jossue</t>
  </si>
  <si>
    <t>Silva De Leon Oscar</t>
  </si>
  <si>
    <t>54200</t>
  </si>
  <si>
    <t>Zarate Loaiza Damaris Lizeeth</t>
  </si>
  <si>
    <t>54210</t>
  </si>
  <si>
    <t>Gomez Alvarez Maria Del Carmen</t>
  </si>
  <si>
    <t>54220</t>
  </si>
  <si>
    <t>Medina Chavez Oscar Uriel</t>
  </si>
  <si>
    <t>54230</t>
  </si>
  <si>
    <t>Prieto Cervantes Juan Miguel</t>
  </si>
  <si>
    <t>54240</t>
  </si>
  <si>
    <t>Prieto Cervantes Humberto Napoleon</t>
  </si>
  <si>
    <t>Perez Aguilar Elisa Daniela</t>
  </si>
  <si>
    <t>54260</t>
  </si>
  <si>
    <t>Rodriguez Rodriguez Victor Hugo</t>
  </si>
  <si>
    <t>54270</t>
  </si>
  <si>
    <t>Jimenez Rodriguez Roberto</t>
  </si>
  <si>
    <t>54280</t>
  </si>
  <si>
    <t>Demes Iturrubiates Alejandro De Jesus</t>
  </si>
  <si>
    <t>54290</t>
  </si>
  <si>
    <t>Sanchez Montoya Enrique</t>
  </si>
  <si>
    <t>54300</t>
  </si>
  <si>
    <t>Nieto Cardenas Mauro</t>
  </si>
  <si>
    <t>54310</t>
  </si>
  <si>
    <t>Del Angel Perez Almadelia</t>
  </si>
  <si>
    <t>54320</t>
  </si>
  <si>
    <t>Villalobos Piñeiro Karina Ivette</t>
  </si>
  <si>
    <t>54330</t>
  </si>
  <si>
    <t>Reyes Gonzalez Eduardo</t>
  </si>
  <si>
    <t>54340</t>
  </si>
  <si>
    <t>Amador Lambarria Jose Alfonso</t>
  </si>
  <si>
    <t>Valladares Perez Maria Elvira</t>
  </si>
  <si>
    <t>Barragan Espinoza Maria Mercedes</t>
  </si>
  <si>
    <t>54370</t>
  </si>
  <si>
    <t>Cruz Yañez Zoraida</t>
  </si>
  <si>
    <t>Marquez Martinez Maria Guadalupe</t>
  </si>
  <si>
    <t>54390</t>
  </si>
  <si>
    <t>Alvarez Meraz Erika Adriana</t>
  </si>
  <si>
    <t>Segundo Tolentino Reyna Viridiana</t>
  </si>
  <si>
    <t>54410</t>
  </si>
  <si>
    <t>Martinez Mendez Maria Guadalupe</t>
  </si>
  <si>
    <t>54420</t>
  </si>
  <si>
    <t>Badillo Avarca Zaida Patricia</t>
  </si>
  <si>
    <t>54430</t>
  </si>
  <si>
    <t>Bartolo Alonso Javier</t>
  </si>
  <si>
    <t>54440</t>
  </si>
  <si>
    <t>Muñoz Garcia Orlando Amado</t>
  </si>
  <si>
    <t>54450</t>
  </si>
  <si>
    <t>De La Cruz Cruz Epifania</t>
  </si>
  <si>
    <t>54460</t>
  </si>
  <si>
    <t>Basurto Salinas Jose</t>
  </si>
  <si>
    <t>54470</t>
  </si>
  <si>
    <t>Belmares Araiza Rosaura Karina</t>
  </si>
  <si>
    <t>54480</t>
  </si>
  <si>
    <t>Cruz Medina German Francisco</t>
  </si>
  <si>
    <t>54490</t>
  </si>
  <si>
    <t>Contreras Ramos Ana Clara</t>
  </si>
  <si>
    <t>54500</t>
  </si>
  <si>
    <t>Garcia Del Angel Horlando</t>
  </si>
  <si>
    <t>54510</t>
  </si>
  <si>
    <t>De Los Santos Reyna Hugo Alberto</t>
  </si>
  <si>
    <t>54520</t>
  </si>
  <si>
    <t>Barragan Mar Marte</t>
  </si>
  <si>
    <t>54530</t>
  </si>
  <si>
    <t>Infante Zarate Aaron</t>
  </si>
  <si>
    <t>54540</t>
  </si>
  <si>
    <t xml:space="preserve">Santos  Serapio  Felipa </t>
  </si>
  <si>
    <t>54550</t>
  </si>
  <si>
    <t>Vicencio Hernandez Fidel</t>
  </si>
  <si>
    <t>54560</t>
  </si>
  <si>
    <t xml:space="preserve">Zuñiga Rios Miguel Angel </t>
  </si>
  <si>
    <t>Perez Zapata Victor Guadalupe</t>
  </si>
  <si>
    <t>54580</t>
  </si>
  <si>
    <t>Cabrera  Lizama Roberto</t>
  </si>
  <si>
    <t>54590</t>
  </si>
  <si>
    <t>Hernandez Del Angel Julio Cesar</t>
  </si>
  <si>
    <t>Salazar Lopez Mauricio</t>
  </si>
  <si>
    <t>Morales Resendiz Angel De Jesus</t>
  </si>
  <si>
    <t>54620</t>
  </si>
  <si>
    <t>Valdez Rodriguez Jonathan</t>
  </si>
  <si>
    <t>Torres  Cruz  Juan Manuel</t>
  </si>
  <si>
    <t xml:space="preserve">Santos  Serapio Manuel </t>
  </si>
  <si>
    <t>54650</t>
  </si>
  <si>
    <t>De La Torre Lisema  Juan Eulogio</t>
  </si>
  <si>
    <t>54660</t>
  </si>
  <si>
    <t>Hernandez Cisneros Sergio Rolando</t>
  </si>
  <si>
    <t>Ramirez Gonzalez Braulio</t>
  </si>
  <si>
    <t>54680</t>
  </si>
  <si>
    <t xml:space="preserve">Rosales  Castellanos  Juan </t>
  </si>
  <si>
    <t xml:space="preserve">Segura  Huerta  Jorge </t>
  </si>
  <si>
    <t>54700</t>
  </si>
  <si>
    <t>Ortega Guerrero Fernando</t>
  </si>
  <si>
    <t>54710</t>
  </si>
  <si>
    <t>Barragan  Mar  Edgar</t>
  </si>
  <si>
    <t>54720</t>
  </si>
  <si>
    <t>Lopez Ortiz  Eder Antonio</t>
  </si>
  <si>
    <t>54730</t>
  </si>
  <si>
    <t xml:space="preserve">Juarez Juarez Sandra Lorena </t>
  </si>
  <si>
    <t>54740</t>
  </si>
  <si>
    <t xml:space="preserve">Baez  Salazar  Jose Efrain </t>
  </si>
  <si>
    <t xml:space="preserve">Martinez Perez Domingo </t>
  </si>
  <si>
    <t>Ortega Perez Fabiel</t>
  </si>
  <si>
    <t>Martinez Perez Miriam</t>
  </si>
  <si>
    <t>54780</t>
  </si>
  <si>
    <t xml:space="preserve">Sobrevilla  Hernandez  Hermilo Antonio </t>
  </si>
  <si>
    <t>54790</t>
  </si>
  <si>
    <t xml:space="preserve">Alvarez Fernandez Ana Laura </t>
  </si>
  <si>
    <t xml:space="preserve">Del Angel Zuñiga Rocio </t>
  </si>
  <si>
    <t>Villafuerte  Martinez  Mateo</t>
  </si>
  <si>
    <t>Valdez Hernandez Lorenza</t>
  </si>
  <si>
    <t>54830</t>
  </si>
  <si>
    <t xml:space="preserve">Almazan  Reyes Edgar Esteban </t>
  </si>
  <si>
    <t>Salvador Cordero  Anniel Maximino</t>
  </si>
  <si>
    <t>54850</t>
  </si>
  <si>
    <t xml:space="preserve">Gonzalez  Castro  Juan Gabriel </t>
  </si>
  <si>
    <t>54860</t>
  </si>
  <si>
    <t>Del Angel  Dominguez Jesus</t>
  </si>
  <si>
    <t>54870</t>
  </si>
  <si>
    <t>Cruz Pascual Rebeca Yazmin</t>
  </si>
  <si>
    <t>54880</t>
  </si>
  <si>
    <t>Muñoz Portales Pedro</t>
  </si>
  <si>
    <t>54890</t>
  </si>
  <si>
    <t>Alvarez Adame Jose David</t>
  </si>
  <si>
    <t>54900</t>
  </si>
  <si>
    <t>Gonzalez Garcia Adriana Nereyda</t>
  </si>
  <si>
    <t>54910</t>
  </si>
  <si>
    <t>Zuñiga Martinez Martin David</t>
  </si>
  <si>
    <t>54920</t>
  </si>
  <si>
    <t>Flores Del Angel Juan Carlos</t>
  </si>
  <si>
    <t>54930</t>
  </si>
  <si>
    <t>Gomez  Barrientos Lucero</t>
  </si>
  <si>
    <t>54940</t>
  </si>
  <si>
    <t xml:space="preserve">Luna  Reyes  Juana Margarita </t>
  </si>
  <si>
    <t>54950</t>
  </si>
  <si>
    <t xml:space="preserve">Espinoza Mendoza Missael Dioney </t>
  </si>
  <si>
    <t>54960</t>
  </si>
  <si>
    <t>Alvarado Gonzalez Angelica</t>
  </si>
  <si>
    <t>54970</t>
  </si>
  <si>
    <t>Hernandez Hernandez Alonso</t>
  </si>
  <si>
    <t>54980</t>
  </si>
  <si>
    <t xml:space="preserve">Garduño Gonzalez  Jesus Isaias </t>
  </si>
  <si>
    <t>54990</t>
  </si>
  <si>
    <t>Najera Tovar Francisco</t>
  </si>
  <si>
    <t>55000</t>
  </si>
  <si>
    <t xml:space="preserve">Gamez Delgado Juan </t>
  </si>
  <si>
    <t>55010</t>
  </si>
  <si>
    <t>Basurto Sanchez Victor Manuel</t>
  </si>
  <si>
    <t>55020</t>
  </si>
  <si>
    <t xml:space="preserve">Bazaldua Alvarado Marcos Enrique </t>
  </si>
  <si>
    <t>55030</t>
  </si>
  <si>
    <t>Hernandez Rodriguez Missael</t>
  </si>
  <si>
    <t>55040</t>
  </si>
  <si>
    <t>Medrano  Moreno Leonardo</t>
  </si>
  <si>
    <t>55050</t>
  </si>
  <si>
    <t xml:space="preserve">Garcia Gonzalez Francisco Javier </t>
  </si>
  <si>
    <t>55060</t>
  </si>
  <si>
    <t>Garcia Pecero Juan Diego</t>
  </si>
  <si>
    <t>55070</t>
  </si>
  <si>
    <t>Martinez Noyola Sara Cristina</t>
  </si>
  <si>
    <t>55080</t>
  </si>
  <si>
    <t>Guzman Banda Jose Luis</t>
  </si>
  <si>
    <t>55090</t>
  </si>
  <si>
    <t>Alfaro Carrillo Julian</t>
  </si>
  <si>
    <t>55100</t>
  </si>
  <si>
    <t>Pacheco Basurto Miguel Angel</t>
  </si>
  <si>
    <t>55110</t>
  </si>
  <si>
    <t>Maya Hernandez Alfredo</t>
  </si>
  <si>
    <t>552</t>
  </si>
  <si>
    <t>Leon Lara Eloy</t>
  </si>
  <si>
    <t>568</t>
  </si>
  <si>
    <t>Guerrero Ramos Mario Alberto</t>
  </si>
  <si>
    <t>610</t>
  </si>
  <si>
    <t>Leon Lara Osvaldo</t>
  </si>
  <si>
    <t>633</t>
  </si>
  <si>
    <t>Rodriguez Rivera Nicolas</t>
  </si>
  <si>
    <t>700</t>
  </si>
  <si>
    <t>Santiago Cruz Rogelio</t>
  </si>
  <si>
    <t>701</t>
  </si>
  <si>
    <t>Morato Yañez Salomon</t>
  </si>
  <si>
    <t>748</t>
  </si>
  <si>
    <t>Hernandez Castillo Jose</t>
  </si>
  <si>
    <t>752</t>
  </si>
  <si>
    <t>Jimenez Ventura Juan Ramon</t>
  </si>
  <si>
    <t>851</t>
  </si>
  <si>
    <t>Del Angel Hernandez Antonio</t>
  </si>
  <si>
    <t>859</t>
  </si>
  <si>
    <t>Rios Uballe Jorge Luis</t>
  </si>
  <si>
    <t>898</t>
  </si>
  <si>
    <t>Rodriguez Segura Israel</t>
  </si>
  <si>
    <t>923</t>
  </si>
  <si>
    <t>Rodriguez Abundis Juana</t>
  </si>
  <si>
    <t>924</t>
  </si>
  <si>
    <t>Cepeda Amaya Ma. Del Rosa</t>
  </si>
  <si>
    <t>926</t>
  </si>
  <si>
    <t>Rodriguez Segura Ernesto</t>
  </si>
  <si>
    <t>929</t>
  </si>
  <si>
    <t>Vera Carrizales Miguel Angel</t>
  </si>
  <si>
    <t>936</t>
  </si>
  <si>
    <t>Alvarez Lopez Martin</t>
  </si>
  <si>
    <t>940</t>
  </si>
  <si>
    <t>Macias . Jose Gerardo</t>
  </si>
  <si>
    <t>943</t>
  </si>
  <si>
    <t>Escobedo Cabrales Marco Antonio</t>
  </si>
  <si>
    <t>947</t>
  </si>
  <si>
    <t>Guillen Loredo Francisco</t>
  </si>
  <si>
    <t>948</t>
  </si>
  <si>
    <t>Perez Badillo Carlos</t>
  </si>
  <si>
    <t>962</t>
  </si>
  <si>
    <t>Martinez Mendez Martin</t>
  </si>
  <si>
    <t>972</t>
  </si>
  <si>
    <t>Castillo Cruz Jose Luis</t>
  </si>
  <si>
    <t>SECTOR OP EPYV</t>
  </si>
  <si>
    <t>MANTENIMIENTO PLANTAS</t>
  </si>
  <si>
    <t xml:space="preserve">SECTOT ALTAMIRA </t>
  </si>
  <si>
    <t>PADRON Y CENSO</t>
  </si>
  <si>
    <t xml:space="preserve">  </t>
  </si>
  <si>
    <t>ALEJANDRE ALEJANDRE GERTRUDIS</t>
  </si>
  <si>
    <t>ALFARO CARRILLO JULIAN</t>
  </si>
  <si>
    <t>ALONSO HERNANDEZ ABRAHAM</t>
  </si>
  <si>
    <t>ALVAREZ ADAME JOSE DAVID</t>
  </si>
  <si>
    <t>ALVAREZ FERNANDEZ ANA LAURA</t>
  </si>
  <si>
    <t>ALVAREZ LOPEZ ROLANDO</t>
  </si>
  <si>
    <t>ALVAREZ MERAZ ERIKA ADRIANA</t>
  </si>
  <si>
    <t>ALVAREZ RODRIGUEZ JOSE LUIS</t>
  </si>
  <si>
    <t>BARRAGAN ESPINOZA MARIA MERCEDES</t>
  </si>
  <si>
    <t>BASORIA MARTINEZ AIDA GABRIELA</t>
  </si>
  <si>
    <t>BASURTO SANCHEZ VICTOR MANUEL</t>
  </si>
  <si>
    <t>BAUTISTA ANASTACIO MARIO</t>
  </si>
  <si>
    <t>BAZALDUA ALVARADO MARCOS ENRIQUE</t>
  </si>
  <si>
    <t>BELMARES ARAIZA ROSAURA KARINA</t>
  </si>
  <si>
    <t>BLANCO BASILIO HOMERO</t>
  </si>
  <si>
    <t>CONTRERAS GARCIA BEATRIZ</t>
  </si>
  <si>
    <t>CONTRERAS RAMOS ANA CLARA</t>
  </si>
  <si>
    <t>CRUZ PASCUAL REBECA YAZMIN</t>
  </si>
  <si>
    <t>CRUZ YAÑEZ ZORAIDA</t>
  </si>
  <si>
    <t>DE LA CRUZ CASTILLO PASCUAL</t>
  </si>
  <si>
    <t>DEL ANGEL ZUÑIGA ROCIO</t>
  </si>
  <si>
    <t>DIAZ GARCIA LIBBI VIRIDIANA</t>
  </si>
  <si>
    <t>DURAN RESENDIZ DAVID</t>
  </si>
  <si>
    <t>ENRIQUEZ DEL ANGEL JOSE MANUEL</t>
  </si>
  <si>
    <t>ENRIQUEZ PEREZ HUGO ALBERTO</t>
  </si>
  <si>
    <t>GARCIA CORTES JOSE ROBERTO</t>
  </si>
  <si>
    <t>GARCIA GARCIA ANA MARIA</t>
  </si>
  <si>
    <t>GARCIA GARCIA ISAIAS</t>
  </si>
  <si>
    <t>GARDUÑO GONZALEZ JESUS ISAIAS</t>
  </si>
  <si>
    <t>GOMEZ BARRIENTOS LUCERO</t>
  </si>
  <si>
    <t>GONZALEZ GARCIA ADRIANA NEREYDA</t>
  </si>
  <si>
    <t>GUERRERO RODRIGUEZ LETICIA YUDITH</t>
  </si>
  <si>
    <t>GUZMAN GAMEZ RODRIGO</t>
  </si>
  <si>
    <t>HARO CRUZ JOSE ROBERTO</t>
  </si>
  <si>
    <t>HERNANDEZ RODRIGUEZ PERLA ISABEL</t>
  </si>
  <si>
    <t>HERNANDEZ TRISTAN JOSE GUADALUPE</t>
  </si>
  <si>
    <t>HERRERA GONZALEZ MARGARITA</t>
  </si>
  <si>
    <t>HERRERA VALDIVIA MARINO</t>
  </si>
  <si>
    <t>JIMENEZ RODRIGUEZ ROBERTO</t>
  </si>
  <si>
    <t>JUAREZ FLORES BEATRIZ</t>
  </si>
  <si>
    <t>LLANAS DE LEON JOSE JUAN</t>
  </si>
  <si>
    <t>LOPEZ BANDA FRANCISCO ANTONIO</t>
  </si>
  <si>
    <t>LUNA REYES JUANA MARGARITA</t>
  </si>
  <si>
    <t>MARTINEZ NOYOLA SARA CRISTINA</t>
  </si>
  <si>
    <t>MARTINEZ PEREZ MIRIAM</t>
  </si>
  <si>
    <t>MAYA HERNANDEZ ALFREDO</t>
  </si>
  <si>
    <t>MEDRANO MORENO LEONARDO</t>
  </si>
  <si>
    <t>MORALES DOMINGUEZ DOMINGO</t>
  </si>
  <si>
    <t>NAJERA TOVAR FRANCISCO</t>
  </si>
  <si>
    <t>NIETO CARDENAS MAURO</t>
  </si>
  <si>
    <t>OLGUIN CALVILLO KENORY IRISMET</t>
  </si>
  <si>
    <t>PACHECO BASURTO MIGUEL ANGEL</t>
  </si>
  <si>
    <t>PEREZ AGUILAR ELISA DANIELA</t>
  </si>
  <si>
    <t>PEREZ ZAPATA VICTOR GUADALUPE</t>
  </si>
  <si>
    <t>RAMOS DEL ANGEL HECTOR DE JESUS</t>
  </si>
  <si>
    <t>RESENDIZ CISNEROS ANDRES AUGUSTO</t>
  </si>
  <si>
    <t>REYES ALVIZO BRENDA LIZZETH</t>
  </si>
  <si>
    <t>RODRIGUEZ BARTOLO PATRICIO</t>
  </si>
  <si>
    <t>RODRIGUEZ CASTRO GUADALUPE</t>
  </si>
  <si>
    <t>RUBIO OLVERA IMELDA</t>
  </si>
  <si>
    <t>SANCHEZ DE LEON MIGUEL ANGEL</t>
  </si>
  <si>
    <t>SANTOS SERAPIO MANUEL</t>
  </si>
  <si>
    <t>SOTELO GUEVARA JOSE SEBASTIAN</t>
  </si>
  <si>
    <t>TORRES HERNANDEZ JORGE IVAN</t>
  </si>
  <si>
    <t>TOSCANO CASTILLO ROGELIO</t>
  </si>
  <si>
    <t>VALDEZ HERNANDEZ LORENZA</t>
  </si>
  <si>
    <t>VALLADARES PEREZ MARIA ELVIRA</t>
  </si>
  <si>
    <t>ZUÑIGA MARTINEZ MARTIN DAVID</t>
  </si>
  <si>
    <t>NUÑEZ NAVARRO SIMON</t>
  </si>
  <si>
    <t>VERA CARRIZALES JAIME</t>
  </si>
  <si>
    <t>SOTELO MENDEZ JOSE NICOLAS</t>
  </si>
  <si>
    <t>COLLAZO PEREZ MARIO</t>
  </si>
  <si>
    <t>DELGADO GOMEZ JUAN CARLOS</t>
  </si>
  <si>
    <t>ESCOBAR SAHAGUN OLIVIA</t>
  </si>
  <si>
    <t>RODRIGUEZ BARTOLO JUANA ADORACIÓN</t>
  </si>
  <si>
    <t>LIMON PEREZ ALEJANDRO</t>
  </si>
  <si>
    <t>RODRIGUEZ SEGURA HUGO</t>
  </si>
  <si>
    <t>ALVARADO ROMERO ANDRES</t>
  </si>
  <si>
    <t>HERNANDEZ SANCHEZ CESAR PABLO</t>
  </si>
  <si>
    <t>HERNANDEZ TORRES GILBERTO</t>
  </si>
  <si>
    <t>MARTINEZ REYNAGA VALENTIN</t>
  </si>
  <si>
    <t>GONZALEZ AGUILAR MUCIO</t>
  </si>
  <si>
    <t>SAUCEDO NUMA LUIS IGNACIO</t>
  </si>
  <si>
    <t>PEÑA SALDAÑA DANIEL ADRIAN</t>
  </si>
  <si>
    <t>PEREZ LEON GERARDO</t>
  </si>
  <si>
    <t>ESPINOZA MARTINEZ FRANCISCO JAVIER</t>
  </si>
  <si>
    <t>MARTINEZ FERRETIZ BENIGNO</t>
  </si>
  <si>
    <t>ESCOBEDO CABRALES JOSE SOCORRO</t>
  </si>
  <si>
    <t>BASURTO AGUIRRE JOSE CAMILO</t>
  </si>
  <si>
    <t>RIOS UBALLE MARIO OLIMPO</t>
  </si>
  <si>
    <t>DEL ANGEL VALDES LUCAS</t>
  </si>
  <si>
    <t>ORTIZ LEON EDMAN</t>
  </si>
  <si>
    <t>RODRIGUEZ CONTRERAS TOMAS</t>
  </si>
  <si>
    <t>MARTINEZ GOMEZ CRISTOBAL</t>
  </si>
  <si>
    <t>MARTINEZ LOPEZ ANA LILIA</t>
  </si>
  <si>
    <t>JUAREZ JUAREZ FIDEL</t>
  </si>
  <si>
    <t>RIVERA MARTINEZ HILARIA</t>
  </si>
  <si>
    <t>RODRIGUEZ ALONSO ARMANDO</t>
  </si>
  <si>
    <t>REQUENA MENDOZA LAZARO</t>
  </si>
  <si>
    <t>BARTOLO ALONSO ALICIA</t>
  </si>
  <si>
    <t>POLANCO TORRES FELISA</t>
  </si>
  <si>
    <t>COLLAZO PEREZ JOSE PEDRO</t>
  </si>
  <si>
    <t>ALVAREZ MARTINEZ GENARO</t>
  </si>
  <si>
    <t>POLANCO TORRES JOSE ZACARIAS</t>
  </si>
  <si>
    <t>OLIVEROS MARTINEZ JUAN JOSE</t>
  </si>
  <si>
    <t>PAZ RIVERA GONZALO</t>
  </si>
  <si>
    <t>ANASTASIO FERNANDEZ GILBERTO</t>
  </si>
  <si>
    <t>MAYA SAHAGUN ALFREDO</t>
  </si>
  <si>
    <t>ANGUIANO REYES ABIGAHIL</t>
  </si>
  <si>
    <t>ZARATE HERNANDEZ JOEL</t>
  </si>
  <si>
    <t>RIOS IBARRA LUIS ALEJANDRO</t>
  </si>
  <si>
    <t>GARCIA ACOSTA EZEQUIEL</t>
  </si>
  <si>
    <t>GARCIA GARCIA EZEQUIEL</t>
  </si>
  <si>
    <t>CABRERA TELLO ROBERTO</t>
  </si>
  <si>
    <t>BARRAGAN ESPINOZA GABRIEL</t>
  </si>
  <si>
    <t>RODRIGUEZ MACIAS PATRICIA FABIOLA</t>
  </si>
  <si>
    <t>SALAZAR VILLASANA JOSE TIBURCIO</t>
  </si>
  <si>
    <t>NIETO VAZQUEZ JUAN ALBERTO</t>
  </si>
  <si>
    <t>MEJIA OROZCO JUAN</t>
  </si>
  <si>
    <t>RODRIGUEZ ALVAREZ LEOBARDO</t>
  </si>
  <si>
    <t>FLORES CRUZ ENRIQUE</t>
  </si>
  <si>
    <t>HERNANDEZ CASTILLO SERGIO ENRIQUE</t>
  </si>
  <si>
    <t>MORALES DOMINGUEZ EUGENIO</t>
  </si>
  <si>
    <t>FLORES PASCUAL JOSE RIGOBERTO</t>
  </si>
  <si>
    <t>TORRES CRUZ MIGUEL ANGEL</t>
  </si>
  <si>
    <t>PEREZ GARCIA RAYMUNDO</t>
  </si>
  <si>
    <t>TORRES GARCIA ANA MARIA</t>
  </si>
  <si>
    <t>FLORES MARTINEZ LEON</t>
  </si>
  <si>
    <t>BANDA TORRES OLIVO</t>
  </si>
  <si>
    <t>GARCIA OVIEDO JOSE HUGO</t>
  </si>
  <si>
    <t>SANTIAGO CRUZ CARLOS</t>
  </si>
  <si>
    <t>CABRERA VALLADARES ROBERTO DANIEL</t>
  </si>
  <si>
    <t>VAZQUEZ VEGA ELISEO</t>
  </si>
  <si>
    <t>DE LOS REYES ANGUIANO CLAIREN ARELI</t>
  </si>
  <si>
    <t>SOSA VELAZQUEZ FIDEL</t>
  </si>
  <si>
    <t>LEDEZMA MARIANO FRANCISCO</t>
  </si>
  <si>
    <t>LANDAVERDE MAR LUIS ALBERTO</t>
  </si>
  <si>
    <t>PADILLA GONZALEZ GILBERTO</t>
  </si>
  <si>
    <t>FIGUEROA AMADOR CIRO</t>
  </si>
  <si>
    <t>ZARATE LOAIZA JOEL</t>
  </si>
  <si>
    <t>MORALES DOMINGUEZ JULIAN</t>
  </si>
  <si>
    <t>FLORES PASCUAL EDUARDO</t>
  </si>
  <si>
    <t>LOMELI MARTINEZ MANUEL</t>
  </si>
  <si>
    <t>RODRIGUEZ GARCES JULIO CESAR</t>
  </si>
  <si>
    <t>GARCIA CORRALES RODOLFO ANTONIO</t>
  </si>
  <si>
    <t>PEREZ LEON ALBERTO</t>
  </si>
  <si>
    <t>MARTINEZ TORRES ARNULFO</t>
  </si>
  <si>
    <t>DEL ANGEL GARCIA ARMANDO</t>
  </si>
  <si>
    <t>VAZQUEZ GABRIEL MARINA</t>
  </si>
  <si>
    <t>ROSALES REYNAGA JOSE MANUEL</t>
  </si>
  <si>
    <t>DEL ANGEL ROJAS MARIO</t>
  </si>
  <si>
    <t>SAUCEDO NUMA HORACIO</t>
  </si>
  <si>
    <t>CANO MARTINEZ DANIEL</t>
  </si>
  <si>
    <t>MONTERO GUERRA JOSE MANUEL</t>
  </si>
  <si>
    <t>ALVAREZ LOPEZ JUAN PABLO</t>
  </si>
  <si>
    <t>MARTINEZ PLIEGO DANIEL</t>
  </si>
  <si>
    <t>PECINA GIL AGUSTIN</t>
  </si>
  <si>
    <t>PECINA BUENROSTRO CARLOS</t>
  </si>
  <si>
    <t>HERRERA MARTINEZ TOMAS</t>
  </si>
  <si>
    <t>HERNANDEZ GARCIA PAULA</t>
  </si>
  <si>
    <t>JIMENEZ GUERRERO LAURA PATRICIA</t>
  </si>
  <si>
    <t>HERNANDEZ MARTINEZ JOSE MARTIN</t>
  </si>
  <si>
    <t>NIETO SANCHEZ JUAN</t>
  </si>
  <si>
    <t>OLIVARES VILLAREAL GABRIEL</t>
  </si>
  <si>
    <t>REYES GALICIA FLOR ELIZABETH</t>
  </si>
  <si>
    <t>ORTEGA SANCHEZ BERTHA ALICIA</t>
  </si>
  <si>
    <t>ANDRADE RIVERA MARIA GUADALUPE</t>
  </si>
  <si>
    <t>CASTILLO MATA JOSE ALEJANDRO</t>
  </si>
  <si>
    <t>MAR AHUMADA ALICIA</t>
  </si>
  <si>
    <t>RUIZ CARRIZALES SILVIA</t>
  </si>
  <si>
    <t>PACHECO MONTAÑO MIGUEL ANGEL</t>
  </si>
  <si>
    <t>CASTILLO CRUZ JAVIER</t>
  </si>
  <si>
    <t>NAJERA SANCHEZ MARIA DOLORES</t>
  </si>
  <si>
    <t>PEREZ SANCHEZ LUIS FELIPE</t>
  </si>
  <si>
    <t>ROMERO CARDENAS PAULO</t>
  </si>
  <si>
    <t>MARTINEZ ORTIZ VALENTIN</t>
  </si>
  <si>
    <t>ORTEGA ALVAREZ MIGUEL ANGEL</t>
  </si>
  <si>
    <t>BLANCO CERVANTES JULIO CESAR</t>
  </si>
  <si>
    <t>ESPINOZA LEDEZMA GABINO</t>
  </si>
  <si>
    <t>LEON BANDALA OSBALDO</t>
  </si>
  <si>
    <t>ESCOBEDO MARTINEZ MIGUEL ANGEL</t>
  </si>
  <si>
    <t>CALLES BADILLO SERGIO ANTONIO</t>
  </si>
  <si>
    <t>HERNANDEZ BALDERAS DAVID</t>
  </si>
  <si>
    <t>RODRIGUEZ MATA ANDRES</t>
  </si>
  <si>
    <t>SALDAÑA MONITA ROGELIO</t>
  </si>
  <si>
    <t>BUSTAMANTE GONZALEZ GUILLERMO</t>
  </si>
  <si>
    <t>DEL ANGEL BETANCOURT CLAUDIO</t>
  </si>
  <si>
    <t>JUAREZ JUAREZ HECTOR</t>
  </si>
  <si>
    <t>GAMEZ BARTOLO FERNANDO</t>
  </si>
  <si>
    <t>ESPINOZA CHAVEZ DAVID RENE</t>
  </si>
  <si>
    <t>MORALES RODRIGUEZ RAYMUNDO</t>
  </si>
  <si>
    <t>GUTIERREZ RUIZ JESUS ARTURO</t>
  </si>
  <si>
    <t>GARCIA FLORES JESUS</t>
  </si>
  <si>
    <t>SANCHEZ GALVAN JUAN</t>
  </si>
  <si>
    <t>ORTIZ GONZALEZ JOSE ALBERTO</t>
  </si>
  <si>
    <t>GOMEZ RAMOS RICARDO ISAAC</t>
  </si>
  <si>
    <t>CHAVEZ POLANCO YAZMIN FABIOLA</t>
  </si>
  <si>
    <t>MENDEZ SAAVEDRA ISMAEL</t>
  </si>
  <si>
    <t>LEON GONZALEZ GABRIEL</t>
  </si>
  <si>
    <t>ALFARO FLORES ANGELICA MARIA</t>
  </si>
  <si>
    <t>MAYORGA RUIZ MAURILIO</t>
  </si>
  <si>
    <t>SANTIAGO BARRIOS NEFTALI</t>
  </si>
  <si>
    <t>GONZALEZ GARCIA MARIA DEL CARMEN</t>
  </si>
  <si>
    <t>RODRIGUEZ ALVAREZ JUAN ERNESTO</t>
  </si>
  <si>
    <t>ZUÑIGA JASSO OMAR</t>
  </si>
  <si>
    <t>ROMERO ORTEGA PEDRO HUGO</t>
  </si>
  <si>
    <t>FLORES PASCUAL NORA HILDA</t>
  </si>
  <si>
    <t>MARTINEZ CAMPOS JOSE  LUIS</t>
  </si>
  <si>
    <t>SALAZAR HERNANDEZ HUGO</t>
  </si>
  <si>
    <t>RODRIGUEZ CASTRO JUAN ISRAEL</t>
  </si>
  <si>
    <t>MACIAS SAUCEDO LILIANA  EDITH</t>
  </si>
  <si>
    <t>ESPINOZA REYNAGA JOSE ALFREDO</t>
  </si>
  <si>
    <t>BARRAGAN ESPINOZA JESUS GUADALUPE</t>
  </si>
  <si>
    <t>HARO CRUZ HECTOR HUGO</t>
  </si>
  <si>
    <t>SALAZAR HERNANDEZ JOSE OSIEL</t>
  </si>
  <si>
    <t>GUZMAN CASTILLO JOSE LUIS</t>
  </si>
  <si>
    <t>RODRIGUEZ VAZQUEZ RONNIE ANDRES</t>
  </si>
  <si>
    <t>JIMENEZ BARRIOS JESUS ARNOLDO</t>
  </si>
  <si>
    <t>ENRIQUEZ GUZMAN JUAN CARLOS</t>
  </si>
  <si>
    <t>GARCIA PERALTA JOSE LUIS</t>
  </si>
  <si>
    <t>ESCOBEDO GALEANA BENITA</t>
  </si>
  <si>
    <t>MARTINEZ RODRIGUEZ JUAN JOSE</t>
  </si>
  <si>
    <t>TAVERA FLORES JOSE HECTOR</t>
  </si>
  <si>
    <t>AQUINO LUCAS MODESTO</t>
  </si>
  <si>
    <t>MANUEL ZAPUCHE JOSE CRUZ</t>
  </si>
  <si>
    <t>PEREZ HERNANDEZ HECTOR SALVADOR</t>
  </si>
  <si>
    <t>DIAZ HERNANDEZ JUAN PORFIRIO</t>
  </si>
  <si>
    <t>PANUNCIO CRUZ ISAAC</t>
  </si>
  <si>
    <t>OLIVO CERVANTES IVAN ABRAHAM</t>
  </si>
  <si>
    <t>ROMERO ESCUDERO HECTOR MANUEL</t>
  </si>
  <si>
    <t>AZUA DOMINGUEZ ALFREDO</t>
  </si>
  <si>
    <t>DEL ANGEL ROBLES SALVADOR</t>
  </si>
  <si>
    <t>GONZALEZ ALVIZU VELIA AURELIA</t>
  </si>
  <si>
    <t>GOMEZ RUIZ JESUS</t>
  </si>
  <si>
    <t>VALDEZ MARTINEZ FRANCISCO JAVIER</t>
  </si>
  <si>
    <t>GAMEZ MENDEZ AGLAEN SULEM</t>
  </si>
  <si>
    <t>HERNANDEZ ALONSO CLARABELLA</t>
  </si>
  <si>
    <t>FERNANDEZ PEREZ FAUSTINO</t>
  </si>
  <si>
    <t>LUCAS RAMOS MARIA ISABEL</t>
  </si>
  <si>
    <t>AVALOS SALDAÑA LILIANA JANETH</t>
  </si>
  <si>
    <t>MELENDEZ TRIPP LILIANA</t>
  </si>
  <si>
    <t>MORALES GARCIA GABRIEL</t>
  </si>
  <si>
    <t>COLLAZO PEREZ FRANCISCO</t>
  </si>
  <si>
    <t>MEDRANO MORENO DANIEL</t>
  </si>
  <si>
    <t>DEL ANGEL DOMINGUEZ EMILIO</t>
  </si>
  <si>
    <t>ORTEGA HUERTA JOSE JUAN</t>
  </si>
  <si>
    <t>SARMIENTO HERNANDEZ VICTOR MANUEL</t>
  </si>
  <si>
    <t>RIVERA RIVERA GILBERTO</t>
  </si>
  <si>
    <t>GUZMAN GAMEZ VALENTIN</t>
  </si>
  <si>
    <t>MUÑOZ CAMPOS ANTONIO</t>
  </si>
  <si>
    <t>CASTILLO CASTILLO FRANCISCO</t>
  </si>
  <si>
    <t>JUAREZ SANCHEZ EDGAR ANDRES</t>
  </si>
  <si>
    <t>MARTINEZ SALAZAR OLINDA</t>
  </si>
  <si>
    <t>ELIZONDO GOMEZ MA BELEM</t>
  </si>
  <si>
    <t>NUÑEZ TORRES SIMON</t>
  </si>
  <si>
    <t>MARTINEZ CORZO RAUL ERNESTO</t>
  </si>
  <si>
    <t>MARTINEZ PEREZ CLEMENTE</t>
  </si>
  <si>
    <t>SILVA PEREZ MIGUEL URIEL</t>
  </si>
  <si>
    <t>CALLES GALLEGOS SERGIO FILE</t>
  </si>
  <si>
    <t>HERNANDEZ MARTINEZ DAVID ANDRES</t>
  </si>
  <si>
    <t>GONZALEZ CASTILLO MAXIMINO</t>
  </si>
  <si>
    <t>LEON SALAS JAVIER ANTONIO</t>
  </si>
  <si>
    <t>BARRON MARTINEZ GWENDOLYNE  YAHAIRA</t>
  </si>
  <si>
    <t>RODRIGUEZ BOLAÑOS JUAN MARTIN</t>
  </si>
  <si>
    <t>RODRIGUEZ CANO HORACIO</t>
  </si>
  <si>
    <t>LOMELIN MARTINEZ SEBASTIAN</t>
  </si>
  <si>
    <t>ALVAREZ DUQUE CARLOS</t>
  </si>
  <si>
    <t>RODRIGUEZ CASTRO FRANCISCO JAVIER</t>
  </si>
  <si>
    <t>ALONSO LOPEZ FREDDY</t>
  </si>
  <si>
    <t>RAMIREZ HERNANDEZ ELEAZAR</t>
  </si>
  <si>
    <t>LARA ALONSO RODOLFO</t>
  </si>
  <si>
    <t>RODRIGUEZ CONTRERAS RUBEN</t>
  </si>
  <si>
    <t>TORRES MARTINEZ JUAN DE DIOS</t>
  </si>
  <si>
    <t>ZUÑIGA NIETO JUAN VICTOR</t>
  </si>
  <si>
    <t>CRUZ CAMPOS JOSE DE JESUS</t>
  </si>
  <si>
    <t>BAUTISTA HERNANDEZ JAIME</t>
  </si>
  <si>
    <t>BONILLA REYES JOSE ANTONIO</t>
  </si>
  <si>
    <t>SANCHEZ MARTINEZ RAFAEL</t>
  </si>
  <si>
    <t>REYES JASSO JULIO ENRIQUE</t>
  </si>
  <si>
    <t>LEON GONZALEZ SIANEY</t>
  </si>
  <si>
    <t>LOPEZ JUAREZ EMMANUEL</t>
  </si>
  <si>
    <t>RAMOS GOMEZ IRIS ALEJANDRA</t>
  </si>
  <si>
    <t>GUERRERO LOPEZ LAURA TERESA</t>
  </si>
  <si>
    <t>CHAVEZ AGUILAR MARTHA OLIVIA</t>
  </si>
  <si>
    <t>LOPEZ PEREZ ELIZABETH</t>
  </si>
  <si>
    <t>SANCHEZ BARTOLO FLOR ALICIA</t>
  </si>
  <si>
    <t>ORTIZ MARTINEZ JESUS</t>
  </si>
  <si>
    <t>CORTEZ GALLEGOS MARTIN</t>
  </si>
  <si>
    <t>PIÑA FERNANDEZ DAVID NOEL</t>
  </si>
  <si>
    <t>GONZALEZ AGUILAR LUIS FERNANDO</t>
  </si>
  <si>
    <t>GONZALEZ CASTILLO MIGUEL ANGEL</t>
  </si>
  <si>
    <t>RAMIREZ GALINDO FELIX EUGENIO</t>
  </si>
  <si>
    <t>HERNANDEZ REYES MARCELINO</t>
  </si>
  <si>
    <t>RESENDIZ ESCOBEDO MARIA CRISTINA</t>
  </si>
  <si>
    <t>MACIAS SAUCEDO MIRIAM ARACELY</t>
  </si>
  <si>
    <t>HERNANDEZ OCAMPO NARCISO</t>
  </si>
  <si>
    <t>SOTO MARTINEZ OSCAR</t>
  </si>
  <si>
    <t>BLANCO CALDERON VICTOR ALFONSO</t>
  </si>
  <si>
    <t>SANTIAGO BARRIOS ELIZAMA</t>
  </si>
  <si>
    <t>TORRES HERNANDEZ ANASTASIO</t>
  </si>
  <si>
    <t>FREGOSO GARZA JOSE CRUZ</t>
  </si>
  <si>
    <t>RIVERA GARCIA KAREN DE LIZ</t>
  </si>
  <si>
    <t>ALVARADO GONZALEZ CARLOS CESAR</t>
  </si>
  <si>
    <t>REYES FLORES MARIA DE LOURDES</t>
  </si>
  <si>
    <t>CEPEDA BRIONES MARIA ISABEL</t>
  </si>
  <si>
    <t>GARCIA OVIEDO JUAN GERMAN</t>
  </si>
  <si>
    <t>TREVIÑO AVILA MARTIN</t>
  </si>
  <si>
    <t>VALDEZ FLORES JOSE LUIS</t>
  </si>
  <si>
    <t>PEREZ RAMIREZ PEDRO</t>
  </si>
  <si>
    <t>REYES ELIZONDO HIPOLITO</t>
  </si>
  <si>
    <t>GARCIA RAMIREZ NORMA ALEJANDRA</t>
  </si>
  <si>
    <t>AZUARA MENDOZA JESUS SANTIAGO</t>
  </si>
  <si>
    <t>NUÑEZ TORRES JUAN MANUEL</t>
  </si>
  <si>
    <t>LEON BANDALA GUSTAVO</t>
  </si>
  <si>
    <t>BRIONES RAMIREZ JOSE JUAN</t>
  </si>
  <si>
    <t>HERNANDEZ ALVAREZ JUAN COSME</t>
  </si>
  <si>
    <t>CRUZ PECINA ROBERTO</t>
  </si>
  <si>
    <t>CHAVEZ MAR BALDOMERO</t>
  </si>
  <si>
    <t>MARIN PLASCENCIA GERARDO</t>
  </si>
  <si>
    <t>ORTEGA SANCHEZ ALFREDO</t>
  </si>
  <si>
    <t>CONTRERAS ORTIZ MAURICIO B</t>
  </si>
  <si>
    <t>DIAZ SALDAÑA DANIEL</t>
  </si>
  <si>
    <t>MAR AHUMADA RIGOBERTO</t>
  </si>
  <si>
    <t>DEL ANGEL FLORES JUAN CARLOS</t>
  </si>
  <si>
    <t>POSADAS CONSTANTINO ALEJANDRINA</t>
  </si>
  <si>
    <t>CRUZ PASCUAL EDGAR</t>
  </si>
  <si>
    <t>CAZARES HERNANDEZ GABRIEL IGNACIO</t>
  </si>
  <si>
    <t>CHAVEZ MACIAS ANDRES</t>
  </si>
  <si>
    <t>CASADOS CASTELLANOS MARIO</t>
  </si>
  <si>
    <t>CHAVEZ POLANCO LADISLAO</t>
  </si>
  <si>
    <t>SANCHEZ HIPOLITO ANGEL FERMIN</t>
  </si>
  <si>
    <t>RUBIO OLVERA TONATIUH</t>
  </si>
  <si>
    <t>SORIA ZUÑIGA MODESTO</t>
  </si>
  <si>
    <t>SANCHEZ CASTILLO JUANA</t>
  </si>
  <si>
    <t>CUELLAR HERNANDEZ VALENTIN</t>
  </si>
  <si>
    <t>RAMIREZ GALINDO PEDRO ANTONIO</t>
  </si>
  <si>
    <t>CALLES SANCHEZ JUAN MANUEL</t>
  </si>
  <si>
    <t>DIAZ VALDERRABANO NORA HILDA</t>
  </si>
  <si>
    <t>SAHAGUN CONTRERAS SONIA LAURA</t>
  </si>
  <si>
    <t>GONZALEZ SEGURA GERARDO</t>
  </si>
  <si>
    <t>MAR MAR VERONICA</t>
  </si>
  <si>
    <t>LUNA REYES BELEM</t>
  </si>
  <si>
    <t>MORIN HERNANDEZ OSCAR ULISES</t>
  </si>
  <si>
    <t>PEREZ SAHAGUN JUAN DAVID</t>
  </si>
  <si>
    <t>ORTEGA PEREZ VIRIDIANA</t>
  </si>
  <si>
    <t>REYES GALICIA KARLA AMERICA</t>
  </si>
  <si>
    <t>BONILLA LIRA JUAN CARLOS</t>
  </si>
  <si>
    <t>OLVERA SIBRIANO MARTIN ANTONIO</t>
  </si>
  <si>
    <t>RODRIGUEZ MARTINEZ ABRAHAM</t>
  </si>
  <si>
    <t>HIPOLITO VEGA SERGIO DOMINGO</t>
  </si>
  <si>
    <t>PULIDO JIMENEZ CARLOS EDUARDO</t>
  </si>
  <si>
    <t>SARMIENTO HERNANDEZ ENELIO</t>
  </si>
  <si>
    <t>LAGOS GONZALEZ JOSE LUIS</t>
  </si>
  <si>
    <t>CABALLERO HERNANDEZ EDGAR</t>
  </si>
  <si>
    <t>SANCHEZ HIDALGO JOSE DAVID</t>
  </si>
  <si>
    <t>MARTINEZ ANTONIO PEDRO</t>
  </si>
  <si>
    <t>BARRIOS ZALETA JOSE GUADALUPE</t>
  </si>
  <si>
    <t>GUERRERO VARGAS GUADALUPE YESENIA</t>
  </si>
  <si>
    <t>BETANCOURT ALONSO FILIBERTO</t>
  </si>
  <si>
    <t>CASTELAN DORANTES MIGUEL ANGEL</t>
  </si>
  <si>
    <t>HERNANDEZ SANTANDER ANA KARINA</t>
  </si>
  <si>
    <t>SORIA ZUÑIGA SEBASTIAN DEL PILAR</t>
  </si>
  <si>
    <t>RIVERA LUNA JUAN GERARDO</t>
  </si>
  <si>
    <t>HERRERA GARCIA JOSE JUAN</t>
  </si>
  <si>
    <t>JUAREZ FLORES MIGUEL JESUS</t>
  </si>
  <si>
    <t>ANDRADE RIVERA ANTONIO</t>
  </si>
  <si>
    <t>RUIZ NUÑES EDUARDO CARLOS</t>
  </si>
  <si>
    <t>MAYORGA RUIZ FLORENCIO</t>
  </si>
  <si>
    <t>GARCIA ZUÑIGA JOSE LUIS</t>
  </si>
  <si>
    <t>LEON BANDALA GUILLERMO</t>
  </si>
  <si>
    <t>SANCHEZ DEL ANGEL BRICIA JOVANA</t>
  </si>
  <si>
    <t>ZUÑIGA MARTINEZ IRMA EDITH</t>
  </si>
  <si>
    <t>MENDEZ FRAGA MARTHA GABRIELA</t>
  </si>
  <si>
    <t>RANGEL CAMPOS MARIA MARINA</t>
  </si>
  <si>
    <t>RUIZ MAYORGA EMMANUEL</t>
  </si>
  <si>
    <t>DEL ANGEL DOMINGUEZ RAQUEL</t>
  </si>
  <si>
    <t>SANCHEZ MANCILLA CARLOS</t>
  </si>
  <si>
    <t>RUIZ ANZUA OSVALDO</t>
  </si>
  <si>
    <t>RIVERA VELAZQUEZ JESUS OTILIO</t>
  </si>
  <si>
    <t>TAVERA FLORES JUAN FRANCISCO</t>
  </si>
  <si>
    <t>APARICIO RODRIGUEZ JOSE ANTONIO</t>
  </si>
  <si>
    <t>SANCHEZ CARRIZALES LEOPOLDO</t>
  </si>
  <si>
    <t>BARRAGAN MARTINEZ GABRIEL</t>
  </si>
  <si>
    <t>REYES OCHOA FRANCISCO JAVIER</t>
  </si>
  <si>
    <t>ARTEAGA RIVERA JESUS ANTONIO</t>
  </si>
  <si>
    <t>MADRID LARA JESUS EMMANUEL</t>
  </si>
  <si>
    <t>ESPINOZA NAVA JOSE LUIS</t>
  </si>
  <si>
    <t>RUIZ ANZUA JULIO CESAR</t>
  </si>
  <si>
    <t>PEREZ MARTINEZ JAHZIEEL JONATAN</t>
  </si>
  <si>
    <t>TORRES RIOS SEVERA</t>
  </si>
  <si>
    <t>GONZALEZ ACUÑA ELIZABETH</t>
  </si>
  <si>
    <t>OCHOA HERNANDEZ JUAN MANUEL</t>
  </si>
  <si>
    <t>SANTIAGO FLORES CARLOS ALFREDO</t>
  </si>
  <si>
    <t>MORATO CONTRERAS SALOMON</t>
  </si>
  <si>
    <t>RIVAS MARTINEZ IRIAN DANIELA</t>
  </si>
  <si>
    <t>SAAVEDRA GARNICA ERICK</t>
  </si>
  <si>
    <t>HERNANDEZ MARTINEZ GILBERTO</t>
  </si>
  <si>
    <t>ORTEGA ALVAREZ AZUCENA</t>
  </si>
  <si>
    <t>PIÑA FERNANDEZ ALMA LAURA</t>
  </si>
  <si>
    <t>CONTRERAS CASTILLO CLEMENTE</t>
  </si>
  <si>
    <t>MAR AHUMADA VICTOR ALFONSO</t>
  </si>
  <si>
    <t>HERNANDEZ LUCAS MAYRA ELIZABETH</t>
  </si>
  <si>
    <t>IBARRA MARTINEZ MARCELA</t>
  </si>
  <si>
    <t>ORTEGA JUAREZ JUAN CARLOS</t>
  </si>
  <si>
    <t>PANIAGUA HERNANDEZ MARIA ALEJANDRA</t>
  </si>
  <si>
    <t>RAMOS AVALOS RICARDO</t>
  </si>
  <si>
    <t>CADENA MARTINEZ FEDERICO</t>
  </si>
  <si>
    <t>CRUZ GARCIA NATALIA</t>
  </si>
  <si>
    <t>HERNANDEZ VALENCIA RICARDO</t>
  </si>
  <si>
    <t>CASTILLO BORJAS JOSE ALEJANDRO</t>
  </si>
  <si>
    <t>TORRES RIOS AURORA</t>
  </si>
  <si>
    <t>MATEO DEL ANGEL FRANCISCO</t>
  </si>
  <si>
    <t>BARRIOS NAVARRETE JOSE</t>
  </si>
  <si>
    <t>MAYORGA RUIZ LUIS</t>
  </si>
  <si>
    <t>RINCON HERRERA ALFREDO</t>
  </si>
  <si>
    <t>PEREZ PEREZ MARICELA</t>
  </si>
  <si>
    <t>JIMENEZ BARRIOS ROBERTO CARLOS</t>
  </si>
  <si>
    <t>PINETE TURRUBIATES RODOLFO</t>
  </si>
  <si>
    <t>ESCOBEDO NUÑEZ MARCO ANTONIO</t>
  </si>
  <si>
    <t>JUAREZ JUAREZ RAUL</t>
  </si>
  <si>
    <t>MAR MAR EDGAR ANGEL TADEO</t>
  </si>
  <si>
    <t>OLVERA GOMEZ ADRIAN</t>
  </si>
  <si>
    <t>TREJO REYES FERMA</t>
  </si>
  <si>
    <t>RODRIGUEZ CANO OSCAR</t>
  </si>
  <si>
    <t>ORTEGA JUAREZ GENARO</t>
  </si>
  <si>
    <t>TOSCANO CASTILLO RUBEN</t>
  </si>
  <si>
    <t>LLANOS ORNELAS ENRIQUE ARMANDO</t>
  </si>
  <si>
    <t>CASTILLO ROSALES SANDRA LUZ</t>
  </si>
  <si>
    <t>CASTELAN FELIX MIGUEL ANGEL</t>
  </si>
  <si>
    <t>PAZ COLLIN VANESSA ISABEL</t>
  </si>
  <si>
    <t>MAR FLORES EDGAR SANTIAGO</t>
  </si>
  <si>
    <t>MORALES OROZCO JOSE EDUARDO</t>
  </si>
  <si>
    <t>CONTRERAS TREJO ROGER ROMAN</t>
  </si>
  <si>
    <t>VAZQUEZ LOPEZ JUAN JOSE</t>
  </si>
  <si>
    <t>SAUCEDO MENDEZ JUAN RICARDO</t>
  </si>
  <si>
    <t>MAR MAR VICTOR HUGO</t>
  </si>
  <si>
    <t>PECINA MENDOZA CARLOS</t>
  </si>
  <si>
    <t>HERNANDEZ HERNANDEZ JORGE GIOVANNI</t>
  </si>
  <si>
    <t>LOPEZ SIFUENTES LUIS ANTONIO</t>
  </si>
  <si>
    <t>PEREZ MARTINEZ YENNI ELIZABETH</t>
  </si>
  <si>
    <t>DIAZ ZARATE JUAN MARTIN</t>
  </si>
  <si>
    <t>SOSA CEPEDA JULIO ARTURO</t>
  </si>
  <si>
    <t>FLORES PASCUAL YANET VIOLETA</t>
  </si>
  <si>
    <t>ALONSO MORALES JESUS EDUARDO</t>
  </si>
  <si>
    <t>VAZQUEZ LARA JUAN ANTONIO</t>
  </si>
  <si>
    <t>COSINO COLUNGA FRANCISCO</t>
  </si>
  <si>
    <t>AVILA GARCIA ANTONIO</t>
  </si>
  <si>
    <t>VAZQUEZ GUTIERREZ CARLOS EMILIO</t>
  </si>
  <si>
    <t>MARTINEZ ARTEAGA DIEGO</t>
  </si>
  <si>
    <t>RAMIREZ GONZALEZ FRED</t>
  </si>
  <si>
    <t>HERNANDEZ SANTANDER CESAR PABLO</t>
  </si>
  <si>
    <t>CHAVEZ SALDIERNA OMAR FILIBERTO</t>
  </si>
  <si>
    <t>CASTILLO RAMIREZ PEDRO DANIEL</t>
  </si>
  <si>
    <t>HERNANDEZ RODRIGUEZ LUIS ENRIQUE</t>
  </si>
  <si>
    <t>JUAREZ COLUNGA SERGIO IVAN</t>
  </si>
  <si>
    <t>MARIN BARRAGAN IVAN JAIR</t>
  </si>
  <si>
    <t>GONZALEZ LOPEZ JULIO CESAR</t>
  </si>
  <si>
    <t>PECINA PEREZ OSVALDO</t>
  </si>
  <si>
    <t>GUTIERREZ REYES FRANCISCO JAVIER</t>
  </si>
  <si>
    <t>MORALES BRIONES RUBEN</t>
  </si>
  <si>
    <t>RAMIREZ LOPEZ NILSON</t>
  </si>
  <si>
    <t>PEREZ YAÑEZ KEILA SARAIH</t>
  </si>
  <si>
    <t>MEDELES GOMEZ ARUMY ALEJANDRA</t>
  </si>
  <si>
    <t>JIMENEZ BARRIOS SILVIA CAROLINA</t>
  </si>
  <si>
    <t>REYNA NUÑEZ GABRIELA</t>
  </si>
  <si>
    <t>HERNANDEZ LOPEZ LAURA YANELI</t>
  </si>
  <si>
    <t>CASTRO HERNANDEZ VERONICA</t>
  </si>
  <si>
    <t>RODRIGUEZ MORENO ESTHER</t>
  </si>
  <si>
    <t>HERNANDEZ CASTRO KARINA</t>
  </si>
  <si>
    <t>GAMEZ BARTOLO RICARDO ANTONIO</t>
  </si>
  <si>
    <t>JIMENEZ BARRIOS JUAN RAMON</t>
  </si>
  <si>
    <t>RODRIGUEZ PERALTA LAURA ADRIANA</t>
  </si>
  <si>
    <t>DOMINGUEZ VAZQUEZ ERICK EDUARDO</t>
  </si>
  <si>
    <t>ZARATE MARTINEZ HECTOR ALEJANDRO</t>
  </si>
  <si>
    <t>SEGURA MORENO FELIX</t>
  </si>
  <si>
    <t>ZARATE GOMEZ GERARDO</t>
  </si>
  <si>
    <t>GARCIA SANCHEZ PABLO</t>
  </si>
  <si>
    <t>HERRERA RODRIGUEZ ROY ANGEL</t>
  </si>
  <si>
    <t>MENDEZ CORDOVA ESTEBAN</t>
  </si>
  <si>
    <t>SALAZAR RAMIREZ ZENON</t>
  </si>
  <si>
    <t>MENDEZ MORENO JORGE DANIEL</t>
  </si>
  <si>
    <t>PINTOR ALVAREZ REGULO</t>
  </si>
  <si>
    <t>OLVERA SIBRIANO ARISTEO</t>
  </si>
  <si>
    <t>TORRES HERNANDEZ SAMUEL ALEXANDER</t>
  </si>
  <si>
    <t>VILLAFUERTE MARTINEZ MARTHA EDUVIGES</t>
  </si>
  <si>
    <t>RIVAS GARCIA ANASTACIO</t>
  </si>
  <si>
    <t>MARTINEZ GUEVARA MA DEL ROSARIO</t>
  </si>
  <si>
    <t>JIMENEZ RODRIGUEZ JESUS EDUARDO</t>
  </si>
  <si>
    <t>BANDA ESQUIVEL JOEL</t>
  </si>
  <si>
    <t>OSORIO CRUZ BEATRIZ</t>
  </si>
  <si>
    <t>CASTRO GALLEGOS KORINA</t>
  </si>
  <si>
    <t>HERRERA GONZALEZ VIRIDIANA DEYANIRA</t>
  </si>
  <si>
    <t>MENDEZ OROZCO ROSALBA</t>
  </si>
  <si>
    <t>ENRIQUEZ NAJERA JUVENTINO</t>
  </si>
  <si>
    <t>PEREZ GUZMAN OMAR</t>
  </si>
  <si>
    <t>PEREZ MARTINEZ MIGUEL OZIEL</t>
  </si>
  <si>
    <t>ESCOBEDO GALEANA HORTENCIA</t>
  </si>
  <si>
    <t>RIOS FLORES LUIS RICARDO</t>
  </si>
  <si>
    <t>MORALES OROZCO CARLOS ALBERTO</t>
  </si>
  <si>
    <t>MORALES GONZALEZ SERGIO</t>
  </si>
  <si>
    <t>SANCHEZ HIPOLITO XOCHITL AYDEE</t>
  </si>
  <si>
    <t>GONZALEZ CEPEDA ERIKA</t>
  </si>
  <si>
    <t>PIÑEIRO DELGADO FLOR VERONICA</t>
  </si>
  <si>
    <t>NAVA SUAREZ MARIA PATRICIA</t>
  </si>
  <si>
    <t>DEL ANGEL DORADO JESUS SAMUEL</t>
  </si>
  <si>
    <t>RIOS GARCIA MARIO EZEQUIEL</t>
  </si>
  <si>
    <t>PEREZ GALVEZ JOSE PAULINO</t>
  </si>
  <si>
    <t>ESCOBEDO OROZCO JOSE JUAN</t>
  </si>
  <si>
    <t>GAMEZ SANCHEZ JOSE LUIS CELESTINO</t>
  </si>
  <si>
    <t>MOCTEZUMA RODRIGUEZ JOAO JOSSUE</t>
  </si>
  <si>
    <t>SILVA DE LEON OSCAR</t>
  </si>
  <si>
    <t>ZARATE LOAIZA DAMARIS LIZEETH</t>
  </si>
  <si>
    <t>GOMEZ ALVAREZ MARIA DEL CARMEN</t>
  </si>
  <si>
    <t>MEDINA CHAVEZ OSCAR URIEL</t>
  </si>
  <si>
    <t>PRIETO CERVANTES JUAN MIGUEL</t>
  </si>
  <si>
    <t>PRIETO CERVANTES HUMBERTO NAPOLEON</t>
  </si>
  <si>
    <t>RODRIGUEZ RODRIGUEZ VICTOR HUGO</t>
  </si>
  <si>
    <t>DEMES ITURRUBIATES ALEJANDRO DE JESUS</t>
  </si>
  <si>
    <t>SANCHEZ MONTOYA ENRIQUE</t>
  </si>
  <si>
    <t>DEL ANGEL PEREZ ALMADELIA</t>
  </si>
  <si>
    <t>VILLALOBOS PIÑEIRO KARINA IVETTE</t>
  </si>
  <si>
    <t>REYES GONZALEZ EDUARDO</t>
  </si>
  <si>
    <t>AMADOR LAMBARRIA JOSE ALFONSO</t>
  </si>
  <si>
    <t>MARQUEZ MARTINEZ MARIA GUADALUPE</t>
  </si>
  <si>
    <t>SEGUNDO TOLENTINO REYNA VIRIDIANA</t>
  </si>
  <si>
    <t>MARTINEZ MENDEZ MARIA GUADALUPE</t>
  </si>
  <si>
    <t>BADILLO AVARCA ZAIDA PATRICIA</t>
  </si>
  <si>
    <t>BARTOLO ALONSO JAVIER</t>
  </si>
  <si>
    <t>MUÑOZ GARCIA ORLANDO AMADO</t>
  </si>
  <si>
    <t>DE LA CRUZ CRUZ EPIFANIA</t>
  </si>
  <si>
    <t>BASURTO SALINAS JOSE</t>
  </si>
  <si>
    <t>CRUZ MEDINA GERMAN FRANCISCO</t>
  </si>
  <si>
    <t>GARCIA DEL ANGEL HORLANDO</t>
  </si>
  <si>
    <t>DE LOS SANTOS REYNA HUGO ALBERTO</t>
  </si>
  <si>
    <t>BARRAGAN MAR MARTE</t>
  </si>
  <si>
    <t>INFANTE ZARATE AARON</t>
  </si>
  <si>
    <t xml:space="preserve">SANTOS  SERAPIO  FELIPA </t>
  </si>
  <si>
    <t>VICENCIO HERNANDEZ FIDEL</t>
  </si>
  <si>
    <t xml:space="preserve">ZUÑIGA RIOS MIGUEL ANGEL </t>
  </si>
  <si>
    <t>CABRERA  LIZAMA ROBERTO</t>
  </si>
  <si>
    <t>HERNANDEZ DEL ANGEL JULIO CESAR</t>
  </si>
  <si>
    <t>SALAZAR LOPEZ MAURICIO</t>
  </si>
  <si>
    <t>MORALES RESENDIZ ANGEL DE JESUS</t>
  </si>
  <si>
    <t>VALDEZ RODRIGUEZ JONATHAN</t>
  </si>
  <si>
    <t>TORRES  CRUZ  JUAN MANUEL</t>
  </si>
  <si>
    <t xml:space="preserve">SANTOS  SERAPIO MANUEL </t>
  </si>
  <si>
    <t>DE LA TORRE LISEMA  JUAN EULOGIO</t>
  </si>
  <si>
    <t>HERNANDEZ CISNEROS SERGIO ROLANDO</t>
  </si>
  <si>
    <t>RAMIREZ GONZALEZ BRAULIO</t>
  </si>
  <si>
    <t xml:space="preserve">ROSALES  CASTELLANOS  JUAN </t>
  </si>
  <si>
    <t xml:space="preserve">SEGURA  HUERTA  JORGE </t>
  </si>
  <si>
    <t>ORTEGA GUERRERO FERNANDO</t>
  </si>
  <si>
    <t>BARRAGAN  MAR  EDGAR</t>
  </si>
  <si>
    <t>LOPEZ ORTIZ  EDER ANTONIO</t>
  </si>
  <si>
    <t xml:space="preserve">JUAREZ JUAREZ SANDRA LORENA </t>
  </si>
  <si>
    <t xml:space="preserve">BAEZ  SALAZAR  JOSE EFRAIN </t>
  </si>
  <si>
    <t xml:space="preserve">MARTINEZ PEREZ DOMINGO </t>
  </si>
  <si>
    <t>ORTEGA PEREZ FABIEL</t>
  </si>
  <si>
    <t xml:space="preserve">SOBREVILLA  HERNANDEZ  HERMILO ANTONIO </t>
  </si>
  <si>
    <t xml:space="preserve">ALVAREZ FERNANDEZ ANA LAURA </t>
  </si>
  <si>
    <t xml:space="preserve">DEL ANGEL ZUÑIGA ROCIO </t>
  </si>
  <si>
    <t>VILLAFUERTE  MARTINEZ  MATEO</t>
  </si>
  <si>
    <t xml:space="preserve">ALMAZAN  REYES EDGAR ESTEBAN </t>
  </si>
  <si>
    <t>SALVADOR CORDERO  ANNIEL MAXIMINO</t>
  </si>
  <si>
    <t xml:space="preserve">GONZALEZ  CASTRO  JUAN GABRIEL </t>
  </si>
  <si>
    <t>DEL ANGEL  DOMINGUEZ JESUS</t>
  </si>
  <si>
    <t>MUÑOZ PORTALES PEDRO</t>
  </si>
  <si>
    <t>FLORES DEL ANGEL JUAN CARLOS</t>
  </si>
  <si>
    <t>GOMEZ  BARRIENTOS LUCERO</t>
  </si>
  <si>
    <t xml:space="preserve">LUNA  REYES  JUANA MARGARITA </t>
  </si>
  <si>
    <t xml:space="preserve">ESPINOZA MENDOZA MISSAEL DIONEY </t>
  </si>
  <si>
    <t>ALVARADO GONZALEZ ANGELICA</t>
  </si>
  <si>
    <t>HERNANDEZ HERNANDEZ ALONSO</t>
  </si>
  <si>
    <t xml:space="preserve">GARDUÑO GONZALEZ  JESUS ISAIAS </t>
  </si>
  <si>
    <t xml:space="preserve">GAMEZ DELGADO JUAN </t>
  </si>
  <si>
    <t xml:space="preserve">BAZALDUA ALVARADO MARCOS ENRIQUE </t>
  </si>
  <si>
    <t>HERNANDEZ RODRIGUEZ MISSAEL</t>
  </si>
  <si>
    <t>MEDRANO  MORENO LEONARDO</t>
  </si>
  <si>
    <t xml:space="preserve">GARCIA GONZALEZ FRANCISCO JAVIER </t>
  </si>
  <si>
    <t>GARCIA PECERO JUAN DIEGO</t>
  </si>
  <si>
    <t>GUZMAN BANDA JOSE LUIS</t>
  </si>
  <si>
    <t xml:space="preserve">ENRIQUEZ DEL ANGEL JOSE MANUEL </t>
  </si>
  <si>
    <t>DIAZ GARCIA  LIBBI VIRIDIANA</t>
  </si>
  <si>
    <t>DEL ANGEL DOMINGUEZ ALBERTO</t>
  </si>
  <si>
    <t>BAUTISTA  ANASTACIO MARIO</t>
  </si>
  <si>
    <t xml:space="preserve">ALEJANDRE ALEJANDRE GERTRUDIS </t>
  </si>
  <si>
    <t xml:space="preserve">GUERRERO  RODRIGUEZ  LETICIA YUDITH </t>
  </si>
  <si>
    <t>LEON LARA ELOY</t>
  </si>
  <si>
    <t xml:space="preserve">HERNANDEZ  TRISTAN JOSE GUADALUPE </t>
  </si>
  <si>
    <t xml:space="preserve">RODRIGUEZ MARTINEZ  ALVARO </t>
  </si>
  <si>
    <t xml:space="preserve">BARTOLO ALONSO MARIA DE ROSARIO </t>
  </si>
  <si>
    <t>JUAREZ FLORES  BEATRIZ</t>
  </si>
  <si>
    <t>HERNANDEZ SANCHEZ LETICIA</t>
  </si>
  <si>
    <t>SALDIVAR MARTINEZ LUIS FERNANDO</t>
  </si>
  <si>
    <t>GUERRERO RAMOS MARIO ALBERTO</t>
  </si>
  <si>
    <t>LEON LARA OSVALDO</t>
  </si>
  <si>
    <t>RODRIGUEZ RIVERA NICOLAS</t>
  </si>
  <si>
    <t>SANTIAGO CRUZ ROGELIO</t>
  </si>
  <si>
    <t>MORATO YAÑEZ SALOMON</t>
  </si>
  <si>
    <t>HERNANDEZ CASTILLO JOSE</t>
  </si>
  <si>
    <t>JIMENEZ VENTURA JUAN RAMON</t>
  </si>
  <si>
    <t>DEL ANGEL HERNANDEZ ANTONIO</t>
  </si>
  <si>
    <t>RIOS UBALLE JORGE LUIS</t>
  </si>
  <si>
    <t>RODRIGUEZ SEGURA ISRAEL</t>
  </si>
  <si>
    <t>RODRIGUEZ ABUNDIS JUANA</t>
  </si>
  <si>
    <t>CEPEDA AMAYA MA. DEL ROSA</t>
  </si>
  <si>
    <t>RODRIGUEZ SEGURA ERNESTO</t>
  </si>
  <si>
    <t>VERA CARRIZALES MIGUEL ANGEL</t>
  </si>
  <si>
    <t>ALVAREZ LOPEZ MARTIN</t>
  </si>
  <si>
    <t>MACIAS . JOSE GERARDO</t>
  </si>
  <si>
    <t>ESCOBEDO CABRALES MARCO ANTONIO</t>
  </si>
  <si>
    <t>GUILLEN LOREDO FRANCISCO</t>
  </si>
  <si>
    <t>PEREZ BADILLO CARLOS</t>
  </si>
  <si>
    <t>MARTINEZ MENDEZ MARTIN</t>
  </si>
  <si>
    <t>CASTILLO CRUZ JOSE LUIS</t>
  </si>
  <si>
    <t>MELENDEZ GARCES ADRIANA</t>
  </si>
  <si>
    <t>RODRIGUEZ BENAVIDES MELINA</t>
  </si>
  <si>
    <t>55190</t>
  </si>
  <si>
    <t>OFICINAS GENERALES</t>
  </si>
  <si>
    <t>CERVANTES GUILLEN IDALIA</t>
  </si>
  <si>
    <t>GONZALEZ MEJIA JOSE ALBERTO</t>
  </si>
  <si>
    <t>PEREZ ZAPATA ROSARIO MONTSERRAT</t>
  </si>
  <si>
    <t>55490</t>
  </si>
  <si>
    <t>BARRAGAN OLVERA JOSE HONORIO</t>
  </si>
  <si>
    <t>BASILIO ORTIZ RUBEN</t>
  </si>
  <si>
    <t>HERNANDEZ LUCAS JOSE ALBERTO</t>
  </si>
  <si>
    <t>MARTINEZ TORRES JONATHAN HERIBERTO</t>
  </si>
  <si>
    <t>MEDINA GRIMALDO ANDRES</t>
  </si>
  <si>
    <t>PAEZ CONTRERAS EDGAR EUSEBIO</t>
  </si>
  <si>
    <t>SALGADO VARGAS EDY EMMANUEL</t>
  </si>
  <si>
    <t>VAZQUEZ CABALLERO JOSE ANGEL</t>
  </si>
  <si>
    <t>VENTURA PERCAZ JONAS</t>
  </si>
  <si>
    <t>55720</t>
  </si>
  <si>
    <t>55670</t>
  </si>
  <si>
    <t>55700</t>
  </si>
  <si>
    <t>55610</t>
  </si>
  <si>
    <t>SECTOR LAGUNA DE LA PUERTA</t>
  </si>
  <si>
    <t>GERENCIA COMERCIAL</t>
  </si>
  <si>
    <t>DE ALTAMIRA TAMAULIPAS</t>
  </si>
  <si>
    <t>LIMON GUERRERO ALEJANDRO</t>
  </si>
  <si>
    <t>SOSA CEPEDA PAULINA</t>
  </si>
  <si>
    <t>VALDEZ RODRIGUEZ NELY EDITH</t>
  </si>
  <si>
    <t>MENDEZ RODRIGUEZ KAREN YURITXHI</t>
  </si>
  <si>
    <t>GOMEZ MARTINEZ JESUS ADOLFO</t>
  </si>
  <si>
    <t>MARTINEZ ESPINOZA GUADALUPE DE JESUS</t>
  </si>
  <si>
    <t>REYES RODRIGUEZ CLAUDIA GABRIELA</t>
  </si>
  <si>
    <t>REYES SALDAÑA KIMBERLIN YEYETZI</t>
  </si>
  <si>
    <t>SALINAS CRUZ CARMEN NATALI</t>
  </si>
  <si>
    <t>TORRES HERNANDEZ ROSA ESMERALDA</t>
  </si>
  <si>
    <t>REDES</t>
  </si>
  <si>
    <t>ALEJANDRE PEREZ MARISOL</t>
  </si>
  <si>
    <t>COMISION MUNICIPAL DE AGUA POTABLE Y ALCANTARILLADO DEL MUNICIPIO</t>
  </si>
  <si>
    <t>ATANACIO LOAIZA LILIANA JANETH</t>
  </si>
  <si>
    <t>DEL ANGEL HERNANDEZ JOSE EDUARDO</t>
  </si>
  <si>
    <t>ENRIQUEZ DEL ANGEL OSVALDO</t>
  </si>
  <si>
    <t>HERNANDEZ MORENO ERIKA GUADALUPE</t>
  </si>
  <si>
    <t>HERNANDEZ RAYA OSCAR</t>
  </si>
  <si>
    <t>MANTENIMIENTO ELECTROMECANICO</t>
  </si>
  <si>
    <t>ROSALES GONZALEZ CARLOS ALEJANDRO</t>
  </si>
  <si>
    <t>ALVAREZ MUÑOZ JULIO DE JESUS</t>
  </si>
  <si>
    <t>BASURTO SALINAS EPIFANIO</t>
  </si>
  <si>
    <t>CALLES RODRIGUEZ EMMANUEL JHONATAN</t>
  </si>
  <si>
    <t>CASANOVA LOPEZ NORA ELBA</t>
  </si>
  <si>
    <t>CERVANTES GONZALEZ ALVARO DANIEL</t>
  </si>
  <si>
    <t>CHAVEZ VAZQUEZ OSBALDO ANTONIO</t>
  </si>
  <si>
    <t>COMPEAN LUNA OSCAR EDUARDO</t>
  </si>
  <si>
    <t>ENRIQUEZ GUZMAN JORGE ELISEO</t>
  </si>
  <si>
    <t>ENRIQUEZ RAMOS JOSE JUAN</t>
  </si>
  <si>
    <t>GAMEZ BARTOLO JUAN IGNACIO</t>
  </si>
  <si>
    <t>GARCIA BANDA JAVIER</t>
  </si>
  <si>
    <t>GARCIA GARCIA ROSA MARIA</t>
  </si>
  <si>
    <t>GARCIA GONZALEZ SANTIAGO</t>
  </si>
  <si>
    <t>HERNANDEZ GARCIA VICTOR MANUEL</t>
  </si>
  <si>
    <t>NOVAK JUAREZ MARIA GUADALUPE</t>
  </si>
  <si>
    <t>OROZCO PEREZ LADY LIZZETH</t>
  </si>
  <si>
    <t>PINETE TURRUBIATES LAURA</t>
  </si>
  <si>
    <t>QUIJANO DEL REAL AZAEL ABINADAB</t>
  </si>
  <si>
    <t>SANCHEZ HERNANDEZ MARISELA</t>
  </si>
  <si>
    <t>SARMIENTO HERNANDEZ SANDRA LUZ</t>
  </si>
  <si>
    <t>SAUCEDO BORJAS RICARDO ERNESTO</t>
  </si>
  <si>
    <t>SAUCEDO SAHAGUN ROGELIO DANIEL</t>
  </si>
  <si>
    <t>VENEGAS RAMIREZ ALBERTO GIL</t>
  </si>
  <si>
    <t>VILLALON HERNANDEZ CRISTIAN</t>
  </si>
  <si>
    <t>CAJERAS FINANZAS</t>
  </si>
  <si>
    <t>SUBGERENCIA COMERCIAL</t>
  </si>
  <si>
    <t>RELACION DE ALTAS Y BAJAS DEL PERSONAL POR TRIMESTRE</t>
  </si>
  <si>
    <t>RPT</t>
  </si>
  <si>
    <t>RFC</t>
  </si>
  <si>
    <t>CURP</t>
  </si>
  <si>
    <t>PUESTO</t>
  </si>
  <si>
    <t>Alvarez Muñoz Julio De Jesus</t>
  </si>
  <si>
    <t>Andrade Acosta Javier Arturo</t>
  </si>
  <si>
    <t>Arguelles Almaguer Juan Lorenzo</t>
  </si>
  <si>
    <t>Avalos Rodriguez Abad</t>
  </si>
  <si>
    <t>Barragan Olvera Jose Honorio</t>
  </si>
  <si>
    <t>Barron Martinez Gwendolyne Yahaira</t>
  </si>
  <si>
    <t xml:space="preserve">Bartolo Alonso Ma Del Rosario </t>
  </si>
  <si>
    <t>Basilio Ortiz Ruben</t>
  </si>
  <si>
    <t>Basurto Salinas Epifanio</t>
  </si>
  <si>
    <t>Cabrera Lizama Roberto</t>
  </si>
  <si>
    <t>Calles Rodriguez Emmanuel Jhonatan</t>
  </si>
  <si>
    <t>Carrizales Cardiel Victor Hugo</t>
  </si>
  <si>
    <t>CAPTURISTA</t>
  </si>
  <si>
    <t>Cervantes Gonzalez Alvaro Daniel</t>
  </si>
  <si>
    <t>Chavez Saldierna Adrian</t>
  </si>
  <si>
    <t>Chavez Vazquez Osbaldo Antonio</t>
  </si>
  <si>
    <t>LECTURISTA NOTIFICADOR</t>
  </si>
  <si>
    <t>Del Angel Dominguez Alberto</t>
  </si>
  <si>
    <t>Del Angel Dominguez Jesus</t>
  </si>
  <si>
    <t xml:space="preserve">Enriquez Del Angel Jose Manuel </t>
  </si>
  <si>
    <t>Enriquez Del Angel Osvaldo</t>
  </si>
  <si>
    <t>Enriquez Guzman Jorge Eliseo</t>
  </si>
  <si>
    <t>AYUDANTE GENERAL</t>
  </si>
  <si>
    <t>Escobar Hernandez Sergio</t>
  </si>
  <si>
    <t>Escobedo Galeana Hortensia</t>
  </si>
  <si>
    <t>Escobedo Nuñez Eduardo</t>
  </si>
  <si>
    <t>Gamez Bartolo Juan Ignacio</t>
  </si>
  <si>
    <t>Garcia Banda Javier</t>
  </si>
  <si>
    <t>Garcia Garcia Rosa Maria</t>
  </si>
  <si>
    <t>Gomez Martinez Jesus Adolfo</t>
  </si>
  <si>
    <t>Gonzalez Mejia Jose Alberto</t>
  </si>
  <si>
    <t xml:space="preserve">Guerrero  Rodriguez  Leticia Yudith </t>
  </si>
  <si>
    <t>Hernandez Garcia Victor Manuel</t>
  </si>
  <si>
    <t>Hernandez Lucas Jose Alberto</t>
  </si>
  <si>
    <t>Hernandez Raya Oscar</t>
  </si>
  <si>
    <t>Hernandez Tristan Jose Guadalupe</t>
  </si>
  <si>
    <t>Juarez Colunga Ossiel Isai</t>
  </si>
  <si>
    <t>Llanas De Leon Jose Juan</t>
  </si>
  <si>
    <t>Lopez De Leija Alejandro</t>
  </si>
  <si>
    <t>Macias Saucedo Liliana Edith</t>
  </si>
  <si>
    <t>Maldonado  Victor Hugo</t>
  </si>
  <si>
    <t>Mar Ahumada Juan Jose</t>
  </si>
  <si>
    <t>Martinez Espinoza Guadalupe De Jesus</t>
  </si>
  <si>
    <t>Martinez Priego Daniel</t>
  </si>
  <si>
    <t>Martinez Rodriguez Jose Ivan</t>
  </si>
  <si>
    <t>Martinez Torres Jonathan Heriberto</t>
  </si>
  <si>
    <t>Medina Grimaldo Andres</t>
  </si>
  <si>
    <t>Medrano Moreno Leonardo</t>
  </si>
  <si>
    <t>Mendoza Garcia Oved</t>
  </si>
  <si>
    <t>Nieto Vazquez Victor Hugo</t>
  </si>
  <si>
    <t>Orozco Perez Lady Lizzeth</t>
  </si>
  <si>
    <t>Paz Collin Valery Abigail</t>
  </si>
  <si>
    <t>Pinete Turrubiates Juan</t>
  </si>
  <si>
    <t>MENSAJERA</t>
  </si>
  <si>
    <t>Polanco Carreto Adriana</t>
  </si>
  <si>
    <t>Quijano Del Real Azael Abinadab</t>
  </si>
  <si>
    <t>Rangel Campos Ma Marina</t>
  </si>
  <si>
    <t>Ricardi Barrios Luis Gilberto</t>
  </si>
  <si>
    <t>Rodriguez Mateo Nestor David</t>
  </si>
  <si>
    <t>Rosales Gonzalez Carlos Alejandro</t>
  </si>
  <si>
    <t>Saldivar Martinez Luis Fernando</t>
  </si>
  <si>
    <t>Salgado Vargas Edy Emmanuel</t>
  </si>
  <si>
    <t>Salinas Cruz Carmen Natali</t>
  </si>
  <si>
    <t>Santos Serapio Manuel</t>
  </si>
  <si>
    <t>Saucedo Alvarez David Raymundo</t>
  </si>
  <si>
    <t>Saucedo Borjas Ricardo Ernesto</t>
  </si>
  <si>
    <t>Saucedo Sahagun Rogelio Daniel</t>
  </si>
  <si>
    <t>Segura Huerta Jorge</t>
  </si>
  <si>
    <t>Torres Cruz Juan Manuel</t>
  </si>
  <si>
    <t>Torres Hernandez Rosa Esmeralda</t>
  </si>
  <si>
    <t>Torres Rios Julio Cesar</t>
  </si>
  <si>
    <t>Valdez Rodriguez Nely Edith</t>
  </si>
  <si>
    <t>Venegas Ramirez Alberto Gil</t>
  </si>
  <si>
    <t>Villalon Hernandez Cristian</t>
  </si>
  <si>
    <t xml:space="preserve">Alejandre Alejandre Gertrudis </t>
  </si>
  <si>
    <t>Alejandre Perez Marisol</t>
  </si>
  <si>
    <t>Atanacio Loaiza Liliana Janeth</t>
  </si>
  <si>
    <t>Cervantes Guillen Idalia</t>
  </si>
  <si>
    <t>Garcia Gonzalez Santiago</t>
  </si>
  <si>
    <t>Limon Guerrero Alejandro</t>
  </si>
  <si>
    <t>Mata Hernandez Jesus Ricardo</t>
  </si>
  <si>
    <t>Mendez Rodriguez Karen Yuritxhi</t>
  </si>
  <si>
    <t>Vazquez Caballero Jose Angel</t>
  </si>
  <si>
    <t>Ventura Percaz Jonas</t>
  </si>
  <si>
    <t>SUPERVISOR</t>
  </si>
  <si>
    <t>JEFE DE MODULO</t>
  </si>
  <si>
    <t>DEPTO</t>
  </si>
  <si>
    <t>SALARIO DIARIO</t>
  </si>
  <si>
    <t>FECHA NAC</t>
  </si>
  <si>
    <t>ESTADO CIVIL</t>
  </si>
  <si>
    <t>SEXO</t>
  </si>
  <si>
    <t>DOMICILIO</t>
  </si>
  <si>
    <t>NUMERO SEGURIDAD SOCIAL</t>
  </si>
  <si>
    <t>FECHA DE INGRESO</t>
  </si>
  <si>
    <t>CORREO</t>
  </si>
  <si>
    <t>CUENTA</t>
  </si>
  <si>
    <t>CLABE INTERBANCARIA</t>
  </si>
  <si>
    <t>TARJETA</t>
  </si>
  <si>
    <t>BANCO</t>
  </si>
  <si>
    <t>NOMBRE BANCO</t>
  </si>
  <si>
    <t>CARCAMO MONTEALTO</t>
  </si>
  <si>
    <t>OPERADOR DE CARCAMO</t>
  </si>
  <si>
    <t>VECJ-650815-JJ9</t>
  </si>
  <si>
    <t>VECJ-650815-HVZRRM03</t>
  </si>
  <si>
    <t>Masculino</t>
  </si>
  <si>
    <t>PLANTA ALTAMIRA SUR</t>
  </si>
  <si>
    <t>OP DIV OFICIOS</t>
  </si>
  <si>
    <t>SOMN-691005-QG4</t>
  </si>
  <si>
    <t>SOMN-691005-HTSTNC00</t>
  </si>
  <si>
    <t>LIMITADOR REANUDADOR</t>
  </si>
  <si>
    <t>COPM-710524-NVA</t>
  </si>
  <si>
    <t>COPM-710524-HTSLRR00</t>
  </si>
  <si>
    <t>CARCAMO ITURBIDE</t>
  </si>
  <si>
    <t>DEGJ-690626-JZ6</t>
  </si>
  <si>
    <t>DEGJ-690626-HTSLMN04</t>
  </si>
  <si>
    <t>MAYORDOMO</t>
  </si>
  <si>
    <t>LIPA-690907-MA8</t>
  </si>
  <si>
    <t>LIPA-690907-HTSMRL02</t>
  </si>
  <si>
    <t>ROSH-660928-K67</t>
  </si>
  <si>
    <t>ROSH-660928-HTSDGG02</t>
  </si>
  <si>
    <t>OPERADOR DE DIVX OFICIOS XAX MULTIHABILI</t>
  </si>
  <si>
    <t>HESC-670919-DR5</t>
  </si>
  <si>
    <t>HESC-670919-HTSRNS08</t>
  </si>
  <si>
    <t>PLOMERO</t>
  </si>
  <si>
    <t>HETG-680929-6R6</t>
  </si>
  <si>
    <t>HETG-680929-HTSRRL03</t>
  </si>
  <si>
    <t>OPERADOR DE DE DIVERSOS OFICIOS</t>
  </si>
  <si>
    <t>GOAM-630513-8U7</t>
  </si>
  <si>
    <t>GOAM-630513-HVZNGC01</t>
  </si>
  <si>
    <t>PTAX CAPTX DIMA</t>
  </si>
  <si>
    <t>SANL-650201-JR5</t>
  </si>
  <si>
    <t>SANL-650201-HTSCMS00</t>
  </si>
  <si>
    <t>PESD-750725-MF6</t>
  </si>
  <si>
    <t>PESD-750725-HTSXLN07</t>
  </si>
  <si>
    <t>PELG-720418-EX8</t>
  </si>
  <si>
    <t>PELG-720418-HVZRNR06</t>
  </si>
  <si>
    <t>EIMF-641203-IX5</t>
  </si>
  <si>
    <t>EIMF-641203-HTSSRR07</t>
  </si>
  <si>
    <t>MAFB-611120-HU1</t>
  </si>
  <si>
    <t>MAFB-611120-HSPRRN03</t>
  </si>
  <si>
    <t>EOCS-700627-BW4</t>
  </si>
  <si>
    <t>EOCS-700627-HTSSBC04</t>
  </si>
  <si>
    <t>RIUM-681012-563</t>
  </si>
  <si>
    <t>RIUM-681012-HTSSBR03</t>
  </si>
  <si>
    <t>INSPECTOR</t>
  </si>
  <si>
    <t>ROCT-651221-2I0</t>
  </si>
  <si>
    <t>ROCT-651221-HTSDNM04</t>
  </si>
  <si>
    <t>MAGC-600525-PF0</t>
  </si>
  <si>
    <t>MAGC-600525-HTSRMR02</t>
  </si>
  <si>
    <t>AUXILIAR COM</t>
  </si>
  <si>
    <t>MALA-710719-981</t>
  </si>
  <si>
    <t>MALA-710719-MTSRPN06</t>
  </si>
  <si>
    <t>Femenino</t>
  </si>
  <si>
    <t>JUJF-730124-6M7</t>
  </si>
  <si>
    <t>JUJF-730124-HTSRRD07</t>
  </si>
  <si>
    <t>ROAA-730228-JW6</t>
  </si>
  <si>
    <t>ROAA-730228-HTSDLR07</t>
  </si>
  <si>
    <t>REML-661217-7E1</t>
  </si>
  <si>
    <t>REML-661217-HTSQNZ07</t>
  </si>
  <si>
    <t>RESPONSABLE DE DEPARTAMENTO</t>
  </si>
  <si>
    <t>BAAA-670616-3P6</t>
  </si>
  <si>
    <t>BAAA-670616-MTSRLL00</t>
  </si>
  <si>
    <t>COPP-750501-DG0</t>
  </si>
  <si>
    <t>COPP-750501-HSPLRD05</t>
  </si>
  <si>
    <t>AAMG-661202-H39</t>
  </si>
  <si>
    <t>AAMG-661202-HTSLRN08</t>
  </si>
  <si>
    <t>OIMJ-780623-1B5</t>
  </si>
  <si>
    <t>OIMJ-780623-HTSLRN06</t>
  </si>
  <si>
    <t>PARG-651123-QI5</t>
  </si>
  <si>
    <t>PARG-651123-HTSZVN08</t>
  </si>
  <si>
    <t>AAFG-650204-N47</t>
  </si>
  <si>
    <t>AAFG-650204-HVZNRL07</t>
  </si>
  <si>
    <t>MASA-660728-NGA</t>
  </si>
  <si>
    <t>MASA-660728-HTSYHL03</t>
  </si>
  <si>
    <t>CONTABILIDAD</t>
  </si>
  <si>
    <t>AUXILIAR CONTABLE</t>
  </si>
  <si>
    <t>AURA-761107-RP1</t>
  </si>
  <si>
    <t>AURA-761107-MTSNYB05</t>
  </si>
  <si>
    <t>PTAX TRATX CUAUHTEMOC</t>
  </si>
  <si>
    <t>RIIL-700424-DR3</t>
  </si>
  <si>
    <t>RIIL-700424-HTSSBS03</t>
  </si>
  <si>
    <t>PTAX ESTEROS</t>
  </si>
  <si>
    <t>GAGE-800928-R9A</t>
  </si>
  <si>
    <t>GAGE-800928-HTSRRZ03</t>
  </si>
  <si>
    <t>PTAX CAPTX LA TUNA</t>
  </si>
  <si>
    <t>CATR-680221-H16</t>
  </si>
  <si>
    <t>CATR-680221-HTSBLB03</t>
  </si>
  <si>
    <t>CARCAMO PEDRERA</t>
  </si>
  <si>
    <t>BAEG-800324-C59</t>
  </si>
  <si>
    <t>BAEG-800324-HTSRSB08</t>
  </si>
  <si>
    <t>ROMP-780705-GQ6</t>
  </si>
  <si>
    <t>ROMP-780705-MTSDCT02</t>
  </si>
  <si>
    <t>NIVJ-770205-KQ9</t>
  </si>
  <si>
    <t>NIVJ-770205-HTSTZN04</t>
  </si>
  <si>
    <t>MEOJ-690131-PK0</t>
  </si>
  <si>
    <t>MEOJ-690131-HTSJRN04</t>
  </si>
  <si>
    <t>INSPECTOR INDUSTRIAL</t>
  </si>
  <si>
    <t>ROAL-800327-5F9</t>
  </si>
  <si>
    <t>ROAL-800327-HTSDLB06</t>
  </si>
  <si>
    <t>FOCE-800415-CC9</t>
  </si>
  <si>
    <t>FOCE-800415-HVZLRN00</t>
  </si>
  <si>
    <t>MODE-730916-SN5</t>
  </si>
  <si>
    <t>MODE-730916-HTSRMG13</t>
  </si>
  <si>
    <t>TOCM-750914-JC8</t>
  </si>
  <si>
    <t>TOCM-750914-HTSRRG05</t>
  </si>
  <si>
    <t>AUX OFICINA</t>
  </si>
  <si>
    <t>TOGA-731023-FH5</t>
  </si>
  <si>
    <t>TOGA-731023-MTSRRN02</t>
  </si>
  <si>
    <t>FOML-731101-TH2</t>
  </si>
  <si>
    <t>FOML-731101-HTSLRN03</t>
  </si>
  <si>
    <t>BATO-691220-6C5</t>
  </si>
  <si>
    <t>BATO-691220-HTSNRL02</t>
  </si>
  <si>
    <t>GAOH-660429-MB1</t>
  </si>
  <si>
    <t>GAOH-660429-HTSRVG04</t>
  </si>
  <si>
    <t>SACC-730612-IM7</t>
  </si>
  <si>
    <t>SACC-730612-HVZNRR08</t>
  </si>
  <si>
    <t>CARCAMO SANTA ELENA</t>
  </si>
  <si>
    <t>CAVR-740721-TD2</t>
  </si>
  <si>
    <t>CAVR-740721-HTSBLB04</t>
  </si>
  <si>
    <t>VAVE-590906-NKA</t>
  </si>
  <si>
    <t>VAVE-590906-HTSZGL05</t>
  </si>
  <si>
    <t>CARCAMO ESPAÑITA</t>
  </si>
  <si>
    <t>SOVF-760224-KC7</t>
  </si>
  <si>
    <t>SOVF-760224-HTSSLD04</t>
  </si>
  <si>
    <t>LAML-760703-SS0</t>
  </si>
  <si>
    <t>LAML-760703-HTSNRS19</t>
  </si>
  <si>
    <t>PAGG-790519-LM4</t>
  </si>
  <si>
    <t>PAGG-790519-HTSDNL05</t>
  </si>
  <si>
    <t>CHOFER</t>
  </si>
  <si>
    <t>FIAC-760617-LB7</t>
  </si>
  <si>
    <t>FIAC-760617-HTSGMR07</t>
  </si>
  <si>
    <t>ZALJ-840411-S34</t>
  </si>
  <si>
    <t>ZALJ-840411-HTSRZL07</t>
  </si>
  <si>
    <t>MODJ-800216-878</t>
  </si>
  <si>
    <t>MODJ-800216-HTSRML07</t>
  </si>
  <si>
    <t>FOPE-810318-930</t>
  </si>
  <si>
    <t>FOPE-810318-HVZLSD03</t>
  </si>
  <si>
    <t>LOMM-721215-R28</t>
  </si>
  <si>
    <t>LOMM-721215-HASMRN01</t>
  </si>
  <si>
    <t>ROGJ-691018-2E9</t>
  </si>
  <si>
    <t>ROGJ-691018-HTSDRL05</t>
  </si>
  <si>
    <t>PTA DUPORT</t>
  </si>
  <si>
    <t>GACR-610713-H44</t>
  </si>
  <si>
    <t>GACR-610713-HSRRRD01</t>
  </si>
  <si>
    <t>PELA-750408-9G1</t>
  </si>
  <si>
    <t>PELA-750408-HTSRNL04</t>
  </si>
  <si>
    <t>MATA-760711-UJ4</t>
  </si>
  <si>
    <t>MATA-760711-HTSRRR06</t>
  </si>
  <si>
    <t>AEGA-690817-299</t>
  </si>
  <si>
    <t>AEGA-690817-HTSNRR03</t>
  </si>
  <si>
    <t>RORM-591001-752</t>
  </si>
  <si>
    <t>RORM-591001-HSPSYN06</t>
  </si>
  <si>
    <t>PTA HIDALGO</t>
  </si>
  <si>
    <t>AERM-730525-SS4</t>
  </si>
  <si>
    <t>AERM-730525-HVZNJR06</t>
  </si>
  <si>
    <t>PTAX ALTAMIRA</t>
  </si>
  <si>
    <t>SANH-590310-1E9</t>
  </si>
  <si>
    <t>SANH-590310-HTSCMR03</t>
  </si>
  <si>
    <t>MOGM-771028-IN4</t>
  </si>
  <si>
    <t>MOGM-771028-HMNNRN06</t>
  </si>
  <si>
    <t>ALTOS CONSUMOS</t>
  </si>
  <si>
    <t>AALJ-820917-LU8</t>
  </si>
  <si>
    <t>AALJ-820917-HTSLPN01</t>
  </si>
  <si>
    <t>PTAX 3 DE MAYO</t>
  </si>
  <si>
    <t>PEGA-651209-V15</t>
  </si>
  <si>
    <t>PEGA-651209-HTSCLG02</t>
  </si>
  <si>
    <t>PEBC-700424-EK4</t>
  </si>
  <si>
    <t>PEBC-700424-HTSCNR04</t>
  </si>
  <si>
    <t>HEMT-780307-D28</t>
  </si>
  <si>
    <t>HEMT-780307-HTSRRM08</t>
  </si>
  <si>
    <t>HEGP-810914-FA0</t>
  </si>
  <si>
    <t>HEGP-810914-MVZRRL09</t>
  </si>
  <si>
    <t>HEMM-831103-NE9</t>
  </si>
  <si>
    <t>HEMM-831103-HTSRRR07</t>
  </si>
  <si>
    <t>MODULO SATELITE</t>
  </si>
  <si>
    <t>CAJERO</t>
  </si>
  <si>
    <t>OESB-581228-AY7</t>
  </si>
  <si>
    <t>OESB-581228-MVZRNR01</t>
  </si>
  <si>
    <t>AARG-830511-KL2</t>
  </si>
  <si>
    <t>AARG-830511-MTSNVD05</t>
  </si>
  <si>
    <t>CAMA-640319-B74</t>
  </si>
  <si>
    <t>CAMA-640319-HTSSTL04</t>
  </si>
  <si>
    <t>RUCS-631027-RH9</t>
  </si>
  <si>
    <t>RUCS-631027-MTSZRL09</t>
  </si>
  <si>
    <t>PAMM-700523-S43</t>
  </si>
  <si>
    <t>PAMM-700523-HMCCNG08</t>
  </si>
  <si>
    <t>CARCAMO MANO CON MANO</t>
  </si>
  <si>
    <t>CACJ-810625-DT4</t>
  </si>
  <si>
    <t>CACJ-810625-HVZSRV02</t>
  </si>
  <si>
    <t>MODULO TAMPICOXALTAMIRA</t>
  </si>
  <si>
    <t>NASD-710628-8M4</t>
  </si>
  <si>
    <t>NASD-710628-MDFJNL01</t>
  </si>
  <si>
    <t>ROCP-780622-FI2</t>
  </si>
  <si>
    <t>ROCP-780622-HVZMRL02</t>
  </si>
  <si>
    <t>OEAM-840810-FP1</t>
  </si>
  <si>
    <t>OEAM-840810-HTSRLG08</t>
  </si>
  <si>
    <t>LEBO-830518-3W6</t>
  </si>
  <si>
    <t>LEBO-830518-HVZNNS05</t>
  </si>
  <si>
    <t>INSPECTOR GENERAL</t>
  </si>
  <si>
    <t>ROMA-640501-R51</t>
  </si>
  <si>
    <t>ROMA-640501-HTSDTN05</t>
  </si>
  <si>
    <t>OFICINAS ADMINISTRATIVAS</t>
  </si>
  <si>
    <t>SAMR-510531-9B7</t>
  </si>
  <si>
    <t>SAMR-510531-HTSLNG04</t>
  </si>
  <si>
    <t>BUGG-710307-BY7</t>
  </si>
  <si>
    <t>BUGG-710307-HTSSNL02</t>
  </si>
  <si>
    <t>GABF-821106-NJ5</t>
  </si>
  <si>
    <t>GABF-821106-HTSMRR00</t>
  </si>
  <si>
    <t>MORR-660123-HH8</t>
  </si>
  <si>
    <t>MORR-660123-HSPRDY09</t>
  </si>
  <si>
    <t>SAGJ-660127-BS0</t>
  </si>
  <si>
    <t>SAGJ-660127-HVZNLN07</t>
  </si>
  <si>
    <t>OIGA-770115-G91</t>
  </si>
  <si>
    <t>OIGA-770115-HTSRNL08</t>
  </si>
  <si>
    <t>CAPY-771221-STA</t>
  </si>
  <si>
    <t>CAPY-771221-MTSHLZ04</t>
  </si>
  <si>
    <t>LEGG-820811-Q68</t>
  </si>
  <si>
    <t>LEGG-820811-HTSNNB03</t>
  </si>
  <si>
    <t>MARM-770301-MV5</t>
  </si>
  <si>
    <t>MARM-770301-HTSYZR02</t>
  </si>
  <si>
    <t>SABN-811104-SXA</t>
  </si>
  <si>
    <t>SABN-811104-MTSNRF01</t>
  </si>
  <si>
    <t>GOGC-710807-2HA</t>
  </si>
  <si>
    <t>GOGC-710807-MVZNRR10</t>
  </si>
  <si>
    <t>CARCAMO PETROLERA 2</t>
  </si>
  <si>
    <t>ROAJ-820626-PU3</t>
  </si>
  <si>
    <t>ROAJ-820626-HTSDLN00</t>
  </si>
  <si>
    <t>FOPN-851009-NK1</t>
  </si>
  <si>
    <t>FOPN-851009-MVZLSR03</t>
  </si>
  <si>
    <t>MASL-850220-D62</t>
  </si>
  <si>
    <t>MASL-850220-MTSCCL05</t>
  </si>
  <si>
    <t>EIRA-790201-4Q0</t>
  </si>
  <si>
    <t>EIRA-790201-HTSSYL00</t>
  </si>
  <si>
    <t>BAEJ-851212-148</t>
  </si>
  <si>
    <t>BAEJ-851212-HTSRSS01</t>
  </si>
  <si>
    <t>HACH-831116-A11</t>
  </si>
  <si>
    <t>HACH-831116-HTSRRC01</t>
  </si>
  <si>
    <t>ALMACEN</t>
  </si>
  <si>
    <t>JIBJ-860812-7Q4</t>
  </si>
  <si>
    <t>JIBJ-860812-HTSMRS06</t>
  </si>
  <si>
    <t>GAPL-831223-F22</t>
  </si>
  <si>
    <t>GAPL-831223-HDFRRS03</t>
  </si>
  <si>
    <t>CONTROL DE CALIDAD9960</t>
  </si>
  <si>
    <t>ANALISTA</t>
  </si>
  <si>
    <t>EOGB-690124-NR5</t>
  </si>
  <si>
    <t>EOGB-690124-MTSSLN06</t>
  </si>
  <si>
    <t>MARJ-840217-DVA</t>
  </si>
  <si>
    <t>MARJ-840217-HTSRDN01</t>
  </si>
  <si>
    <t>SUBGERENCIA TECNICA</t>
  </si>
  <si>
    <t>TAFH-630708-V4A</t>
  </si>
  <si>
    <t>TAFH-630708-HTSVLC03</t>
  </si>
  <si>
    <t>MAZC-850503-55A</t>
  </si>
  <si>
    <t>MAZC-850503-HTSNPR06</t>
  </si>
  <si>
    <t>DIHJ-660915-DI5</t>
  </si>
  <si>
    <t>DIHJ-660915-HTSZRN06</t>
  </si>
  <si>
    <t>PACI-820707-DXA</t>
  </si>
  <si>
    <t>PACI-820707-HTSNRS08</t>
  </si>
  <si>
    <t>AOHA-640316-MP0</t>
  </si>
  <si>
    <t>AOHA-640316-HTSLRB00</t>
  </si>
  <si>
    <t>ACUATEL</t>
  </si>
  <si>
    <t>GOAV-740725-IL9</t>
  </si>
  <si>
    <t>GOAV-740725-MTSNLL03</t>
  </si>
  <si>
    <t>GORJ-650228-GB8</t>
  </si>
  <si>
    <t>GORJ-650228-HTSMZS00</t>
  </si>
  <si>
    <t>FEPF-730215-LTA</t>
  </si>
  <si>
    <t>FEPF-730215-HVZRRS02</t>
  </si>
  <si>
    <t>LURI-720227-5V1</t>
  </si>
  <si>
    <t>LURI-720227-MVZCMS07</t>
  </si>
  <si>
    <t>MECANICO PLANTA AGUAS NEGRAS</t>
  </si>
  <si>
    <t>MEMD-720519-C51</t>
  </si>
  <si>
    <t>MEMD-720519-HTSDRN03</t>
  </si>
  <si>
    <t>AEDE-831006-ES6</t>
  </si>
  <si>
    <t>AEDE-831006-HVZNMM02</t>
  </si>
  <si>
    <t>SAHV-860107-SF1</t>
  </si>
  <si>
    <t>SAHV-860107-HVZRRC08</t>
  </si>
  <si>
    <t>GUGV-750817-QCA</t>
  </si>
  <si>
    <t>GUGV-750817-HTSZML04</t>
  </si>
  <si>
    <t>CACF-840921-UJ8</t>
  </si>
  <si>
    <t>CACF-840921-HTSSSR00</t>
  </si>
  <si>
    <t>EIGM-641230-220</t>
  </si>
  <si>
    <t>EIGM-641230-MTSLML05</t>
  </si>
  <si>
    <t>NUTS-791116-NK7</t>
  </si>
  <si>
    <t>NUTS-791116-HSPXRM09</t>
  </si>
  <si>
    <t>MAPC-760701-GY2</t>
  </si>
  <si>
    <t>MAPC-760701-HTSRRL01</t>
  </si>
  <si>
    <t>LESJ-840904-FK1</t>
  </si>
  <si>
    <t>LESJ-840904-HTSNLV01</t>
  </si>
  <si>
    <t>BAMG-820128-VC3</t>
  </si>
  <si>
    <t>BAMG-820128-MVZRRW02</t>
  </si>
  <si>
    <t>CUCJ-821112-MZ9</t>
  </si>
  <si>
    <t>CUCJ-821112-HTSRMS06</t>
  </si>
  <si>
    <t>BORA-671201-CT9</t>
  </si>
  <si>
    <t>BORA-671201-HTSNYN07</t>
  </si>
  <si>
    <t>REJJ-741210-FH4</t>
  </si>
  <si>
    <t>REJJ-741210-HTSYSL01</t>
  </si>
  <si>
    <t>LEGS-850127-RR7</t>
  </si>
  <si>
    <t>LEGS-850127-MTSNNN06</t>
  </si>
  <si>
    <t>MODULO EMILIO PORTES GIL</t>
  </si>
  <si>
    <t>GULL-791024-8Z2</t>
  </si>
  <si>
    <t>GULL-791024-MTSRPR03</t>
  </si>
  <si>
    <t>CAAM-830129-RC7</t>
  </si>
  <si>
    <t>CAAM-830129-MTSHGR08</t>
  </si>
  <si>
    <t>LOPE-770614-CG0</t>
  </si>
  <si>
    <t>LOPE-770614-MTSPRL05</t>
  </si>
  <si>
    <t>SABF-880118-654</t>
  </si>
  <si>
    <t>SABF-880118-MTSNRL08</t>
  </si>
  <si>
    <t>OIMJ-701225-E81</t>
  </si>
  <si>
    <t>OIMJ-701225-HVZRRS05</t>
  </si>
  <si>
    <t>PIFD-810316-2W8</t>
  </si>
  <si>
    <t>PIFD-810316-HGRXRV13</t>
  </si>
  <si>
    <t>GOAL-871206-IV5</t>
  </si>
  <si>
    <t>GOAL-871206-HVZNGS09</t>
  </si>
  <si>
    <t>GOCM-780927-UG6</t>
  </si>
  <si>
    <t>GOCM-780927-HTSNSG02</t>
  </si>
  <si>
    <t>ALBAÑIL</t>
  </si>
  <si>
    <t>RAGF-820801-IAA</t>
  </si>
  <si>
    <t>RAGF-820801-HTSMLL03</t>
  </si>
  <si>
    <t>REEC-800605-H48</t>
  </si>
  <si>
    <t>REEC-800605-MTSSSR06</t>
  </si>
  <si>
    <t>SABE-790628-865</t>
  </si>
  <si>
    <t>SABE-790628-MTSNRL09</t>
  </si>
  <si>
    <t>FEGC-740325-ISA</t>
  </si>
  <si>
    <t>FEGC-740325-HTSRRR02</t>
  </si>
  <si>
    <t>AAGC-891031-SL2</t>
  </si>
  <si>
    <t>AAGC-891031-HTSLNR03</t>
  </si>
  <si>
    <t>REFL-871028-UU4</t>
  </si>
  <si>
    <t>REFL-871028-MTSYLR03</t>
  </si>
  <si>
    <t>CEBI-711119-T90</t>
  </si>
  <si>
    <t>CEBI-711119-MTSPRS06</t>
  </si>
  <si>
    <t>VAFL-711028-N6A</t>
  </si>
  <si>
    <t>VAFL-711028-HVZLLS02</t>
  </si>
  <si>
    <t>GARN-710128-SQ7</t>
  </si>
  <si>
    <t>GARN-710128-MTSRMR07</t>
  </si>
  <si>
    <t>RUOI-760703-C48</t>
  </si>
  <si>
    <t>RUOI-760703-MTSBLM04</t>
  </si>
  <si>
    <t>AYUDANTE</t>
  </si>
  <si>
    <t>AUMJ-800414-KN9</t>
  </si>
  <si>
    <t>AUMJ-800414-HTSZNS05</t>
  </si>
  <si>
    <t>NUTJ-771208-1K4</t>
  </si>
  <si>
    <t>NUTJ-771208-HTSXRN08</t>
  </si>
  <si>
    <t>VELADOR</t>
  </si>
  <si>
    <t>LEBG-761106-GW6</t>
  </si>
  <si>
    <t>LEBG-761106-HVZNNS05</t>
  </si>
  <si>
    <t>HEAJ-831018-FG7</t>
  </si>
  <si>
    <t>HEAJ-831018-HTSRLN03</t>
  </si>
  <si>
    <t>CAMB-630929-4B7</t>
  </si>
  <si>
    <t>CAMB-630929-HVZHRL08</t>
  </si>
  <si>
    <t>OESA-820112-IJ0</t>
  </si>
  <si>
    <t>OESA-820112-HVZRNL00</t>
  </si>
  <si>
    <t>MAAR-770501-GC2</t>
  </si>
  <si>
    <t>MAAR-770501-HTSRHG05</t>
  </si>
  <si>
    <t>AEFJ-720510-NS8</t>
  </si>
  <si>
    <t>AEFJ-720510-HVZNLN04</t>
  </si>
  <si>
    <t>CUPE-780504-P72</t>
  </si>
  <si>
    <t>CUPE-780504-HDFRSD06</t>
  </si>
  <si>
    <t>CAHG-880125-J49</t>
  </si>
  <si>
    <t>CAHG-880125-HTSZRB05</t>
  </si>
  <si>
    <t>CAMA-700213-NL4</t>
  </si>
  <si>
    <t>CAMA-700213-HTSHCN03</t>
  </si>
  <si>
    <t>CAPL-791105-D94</t>
  </si>
  <si>
    <t>CAPL-791105-HTSHLD02</t>
  </si>
  <si>
    <t>SOZM-821006-JA7</t>
  </si>
  <si>
    <t>SOZM-821006-HTSRXD08</t>
  </si>
  <si>
    <t>CUHV-871120-CD6</t>
  </si>
  <si>
    <t>CUHV-871120-HTSLRL09</t>
  </si>
  <si>
    <t>RAGP-791026-HB8</t>
  </si>
  <si>
    <t>RAGP-791026-HTSMLD14</t>
  </si>
  <si>
    <t>SACS-671216-EG4</t>
  </si>
  <si>
    <t>SACS-671216-MTSHNN02</t>
  </si>
  <si>
    <t>MAMV-800620-GN8</t>
  </si>
  <si>
    <t>MAMV-800620-MTSRRR08</t>
  </si>
  <si>
    <t>LURB-861217-EBA</t>
  </si>
  <si>
    <t>LURB-861217-MTSNYL07</t>
  </si>
  <si>
    <t>OEPV-860323-E59</t>
  </si>
  <si>
    <t>OEPV-860323-MTSRRR00</t>
  </si>
  <si>
    <t>ROMA-841116-9X7</t>
  </si>
  <si>
    <t>ROMA-841116-HTSDRB08</t>
  </si>
  <si>
    <t>HIVS-880703-EI6</t>
  </si>
  <si>
    <t>HIVS-880703-HTSPGR03</t>
  </si>
  <si>
    <t>LAGL-610306-7Z3</t>
  </si>
  <si>
    <t>LAGL-610306-HTSGNS08</t>
  </si>
  <si>
    <t>CAHE-720917-PZ5</t>
  </si>
  <si>
    <t>CAHE-720917-HTSBRD00</t>
  </si>
  <si>
    <t>EIPH-720612-TN4</t>
  </si>
  <si>
    <t>EIPH-720612-HTSNRG08</t>
  </si>
  <si>
    <t>HESA-881123-DP8</t>
  </si>
  <si>
    <t>HESA-881123-MTSRNN05</t>
  </si>
  <si>
    <t>SOZS-840830-RX1</t>
  </si>
  <si>
    <t>SOZS-840830-HTSRNB05</t>
  </si>
  <si>
    <t>HEGJ-830319-J95</t>
  </si>
  <si>
    <t>HEGJ-830319-HTSRRN09</t>
  </si>
  <si>
    <t>SOLDADOR DE SOPLETE O ARCO ELECTRICO</t>
  </si>
  <si>
    <t>MARF-720325-TJ3</t>
  </si>
  <si>
    <t>MARF-720325-HTSYZL07</t>
  </si>
  <si>
    <t>GAZL-590413-N64</t>
  </si>
  <si>
    <t>GAZL-590413-HVZRXS04</t>
  </si>
  <si>
    <t>LABX DUPORT</t>
  </si>
  <si>
    <t>SAAB-881215-2G0</t>
  </si>
  <si>
    <t>SAAB-881215-MTSNNR07</t>
  </si>
  <si>
    <t>ZUMI-890520-936</t>
  </si>
  <si>
    <t>ZUMI-890520-MVZXRR07</t>
  </si>
  <si>
    <t>Acuña Vazquez Manuel</t>
  </si>
  <si>
    <t>AUVM-740323-DI3</t>
  </si>
  <si>
    <t>AUVM-740323-HSLCZN03</t>
  </si>
  <si>
    <t>RACM-860601-8I0</t>
  </si>
  <si>
    <t>RACM-860601-MTSNMR02</t>
  </si>
  <si>
    <t>RUME-810111-8I3</t>
  </si>
  <si>
    <t>RUME-810111-HTSZYM14</t>
  </si>
  <si>
    <t>AEDR-841014-EY3</t>
  </si>
  <si>
    <t>AEDR-841014-MVZNMQ02</t>
  </si>
  <si>
    <t>SAMC-790426-9T5</t>
  </si>
  <si>
    <t>SAMC-790426-HTSNNR02</t>
  </si>
  <si>
    <t>REOF-890725-NF4</t>
  </si>
  <si>
    <t>REOF-890725-HTSYCR05</t>
  </si>
  <si>
    <t>MALJ-900103-E78</t>
  </si>
  <si>
    <t>MALJ-900103-HSPDRS00</t>
  </si>
  <si>
    <t>RUAJ-890124-84A</t>
  </si>
  <si>
    <t>RUAJ-890124-HTSZNL03</t>
  </si>
  <si>
    <t>TORS-670813-NG9</t>
  </si>
  <si>
    <t>TORS-670813-MTSRSV00</t>
  </si>
  <si>
    <t>GOAE-700519-7J6</t>
  </si>
  <si>
    <t>GOAE-700519-MSPNCL02</t>
  </si>
  <si>
    <t>SAFC-910317-N69</t>
  </si>
  <si>
    <t>SAFC-910317-HTSNLR00</t>
  </si>
  <si>
    <t>MOCS-810123-553</t>
  </si>
  <si>
    <t>MOCS-810123-HSPRNL09</t>
  </si>
  <si>
    <t>SAGE-860305-5H3</t>
  </si>
  <si>
    <t>SAGE-860305-HDFVRR01</t>
  </si>
  <si>
    <t>OEAA-821007-UR4</t>
  </si>
  <si>
    <t>OEAA-821007-MTSRLZ07</t>
  </si>
  <si>
    <t>PIFA-760821-MF1</t>
  </si>
  <si>
    <t>PIFA-760821-MMNXRL00</t>
  </si>
  <si>
    <t>MAAV-870520-RE6</t>
  </si>
  <si>
    <t>MAAV-870520-HTSRHC02</t>
  </si>
  <si>
    <t>HELM-891226-7I6</t>
  </si>
  <si>
    <t>HELM-891226-MTSRCY00</t>
  </si>
  <si>
    <t>IAMM-800703-128</t>
  </si>
  <si>
    <t>IAMM-800703-MTSBRR07</t>
  </si>
  <si>
    <t>CAMF-650407-TZ3</t>
  </si>
  <si>
    <t>CAMF-650407-HTSDRD05</t>
  </si>
  <si>
    <t>SOGS-900924-V32</t>
  </si>
  <si>
    <t>SOGS-900924-HTSTVB00</t>
  </si>
  <si>
    <t>CUGN-690727-TX0</t>
  </si>
  <si>
    <t>CUGN-690727-MSPRRT08</t>
  </si>
  <si>
    <t>HEVR-720919-BJA</t>
  </si>
  <si>
    <t>HEVR-720919-HSPRLC05</t>
  </si>
  <si>
    <t>TORA-751006-1S5</t>
  </si>
  <si>
    <t>TORA-751006-MTSRSR08</t>
  </si>
  <si>
    <t>MAAF-900811-9U9</t>
  </si>
  <si>
    <t>MAAF-900811-HVZTNR04</t>
  </si>
  <si>
    <t>BANJ-901029-T64</t>
  </si>
  <si>
    <t>BANJ-901029-HVZRVS09</t>
  </si>
  <si>
    <t>PINTOR</t>
  </si>
  <si>
    <t>MARL-710325-RT1</t>
  </si>
  <si>
    <t>MARL-710325-HTSYZS06</t>
  </si>
  <si>
    <t>Calle San Jaure 102</t>
  </si>
  <si>
    <t>PITR-790310-610</t>
  </si>
  <si>
    <t>PITR-790310-HTSNRD02</t>
  </si>
  <si>
    <t>JUJR-710512-4K2</t>
  </si>
  <si>
    <t>JUJR-710512-HTSRRL08</t>
  </si>
  <si>
    <t>MAMX-861002-QC4</t>
  </si>
  <si>
    <t>MXME-861002-HTSRRD03</t>
  </si>
  <si>
    <t>ROCO-760708-PV2</t>
  </si>
  <si>
    <t>ROCO-760708-HTSDNS05</t>
  </si>
  <si>
    <t>TOCR-790811-AI4</t>
  </si>
  <si>
    <t>TOCR-790811-HTSSSB07</t>
  </si>
  <si>
    <t>LAOE-861204-65A</t>
  </si>
  <si>
    <t>LAOE-861204-HTSLRN06</t>
  </si>
  <si>
    <t>CARS-840309-320</t>
  </si>
  <si>
    <t>CARS-840309-MTSSSN03</t>
  </si>
  <si>
    <t>PACV-910708-GD8</t>
  </si>
  <si>
    <t>PACV-910708-MTSZLN09</t>
  </si>
  <si>
    <t>MOOE-900531-N34</t>
  </si>
  <si>
    <t>MOOE-900531-HTSRRD08</t>
  </si>
  <si>
    <t>VALJ-920201-911</t>
  </si>
  <si>
    <t>VALJ-920201-HSPZPN02</t>
  </si>
  <si>
    <t>MAMV-910114-6Z3</t>
  </si>
  <si>
    <t>MAMV-910114-HTSRRC08</t>
  </si>
  <si>
    <t>PEMC-891018-GK0</t>
  </si>
  <si>
    <t>PEMC-891018-HTSCNR03</t>
  </si>
  <si>
    <t>HEHJ-861110-G3A</t>
  </si>
  <si>
    <t>HEHJ-861110-HTSRRR00</t>
  </si>
  <si>
    <t>SUBGERENCIA ADMINISTRATIVA</t>
  </si>
  <si>
    <t>LOSL-760825-9D9</t>
  </si>
  <si>
    <t>LOSL-760825-HTSPFS02</t>
  </si>
  <si>
    <t>PEMY-900918-812</t>
  </si>
  <si>
    <t>PEMY-900918-MTSRRN09</t>
  </si>
  <si>
    <t>DIZJ-900529-I49</t>
  </si>
  <si>
    <t>DIZJ-900529-HTSZRN06</t>
  </si>
  <si>
    <t>SOCJ-891215-PB0</t>
  </si>
  <si>
    <t>SOCJ-891215-HTSSPL06</t>
  </si>
  <si>
    <t>ROCG-911212-TE4</t>
  </si>
  <si>
    <t>ROCG-911212-MTSDSD08</t>
  </si>
  <si>
    <t>FOPY-830812-CC5</t>
  </si>
  <si>
    <t>FOPY-830812-MVZLSN01</t>
  </si>
  <si>
    <t>AOMJ-900704-5FA</t>
  </si>
  <si>
    <t>AOMJ-900704-HTSLRS05</t>
  </si>
  <si>
    <t>COCF-771010-345</t>
  </si>
  <si>
    <t>COCF-771010-HTSSLR08</t>
  </si>
  <si>
    <t>AIGA-811013-4D6</t>
  </si>
  <si>
    <t>AIGA-811013-HZSVRN01</t>
  </si>
  <si>
    <t>MAAD-860620-T51</t>
  </si>
  <si>
    <t>MAAD-860620-HTSRRG03</t>
  </si>
  <si>
    <t>RAGF-561124-HM8</t>
  </si>
  <si>
    <t>RAGF-561124-HVZMNR06</t>
  </si>
  <si>
    <t>HESC-920728-GV1</t>
  </si>
  <si>
    <t>HESC-920728-HTSRNS02</t>
  </si>
  <si>
    <t>CASO-910822-7T8</t>
  </si>
  <si>
    <t>CASO-910822-HTSHLM05</t>
  </si>
  <si>
    <t>CARP-820107-TE5</t>
  </si>
  <si>
    <t>CARP-820107-HTSSMD02</t>
  </si>
  <si>
    <t>HERL-840112-586</t>
  </si>
  <si>
    <t>HERL-840112-HTSRDS01</t>
  </si>
  <si>
    <t>GUGR-901010-7K9</t>
  </si>
  <si>
    <t>GUGR-901010-HTSZMD04</t>
  </si>
  <si>
    <t>PEPO-930314-GC7</t>
  </si>
  <si>
    <t>PEPO-930314-HTSCRS00</t>
  </si>
  <si>
    <t>GURF-751102-FH2</t>
  </si>
  <si>
    <t>GURF-751102-HTSTYR04</t>
  </si>
  <si>
    <t>MOBR-910715-QZ2</t>
  </si>
  <si>
    <t>MOBR-910715-HVZRRB01</t>
  </si>
  <si>
    <t>RALN-790416-9S3</t>
  </si>
  <si>
    <t>RALN-790416-HTSMPL05</t>
  </si>
  <si>
    <t>JIBS-791219-LK5</t>
  </si>
  <si>
    <t>JIBS-791219-MVZMRL00</t>
  </si>
  <si>
    <t>RENG-880324-J57</t>
  </si>
  <si>
    <t>RENG-880324-MTSYXB01</t>
  </si>
  <si>
    <t>HELL-820109-UM3</t>
  </si>
  <si>
    <t>HELL-820109-MVZRPR01</t>
  </si>
  <si>
    <t>ROME-870817-2V6</t>
  </si>
  <si>
    <t>ROME-870817-MTSDRS01</t>
  </si>
  <si>
    <t>HECK-881007-TI5</t>
  </si>
  <si>
    <t>HECK-881007-MTSRSR03</t>
  </si>
  <si>
    <t>GABR-930201-4L9</t>
  </si>
  <si>
    <t>GABR-930201-HTSMRC02</t>
  </si>
  <si>
    <t>JIBJ-830101-FC8</t>
  </si>
  <si>
    <t>JIBJ-830101-HVZMRN03</t>
  </si>
  <si>
    <t>ZAMH-890312-H57</t>
  </si>
  <si>
    <t>ZAMH-890312-HTSRRC07</t>
  </si>
  <si>
    <t>SEMF-770417-KM4</t>
  </si>
  <si>
    <t>SEMF-770417-HTSGRL02</t>
  </si>
  <si>
    <t>GASP-920214-N21</t>
  </si>
  <si>
    <t>GASP-920214-HTSRNB03</t>
  </si>
  <si>
    <t>MECE-630803-EPA</t>
  </si>
  <si>
    <t>MECE-630803-HNLNRS09</t>
  </si>
  <si>
    <t>SARZ-860510-3Z7</t>
  </si>
  <si>
    <t>SARZ-860510-HTSLMN03</t>
  </si>
  <si>
    <t>MEMJ-840718-AI9</t>
  </si>
  <si>
    <t>MEMJ-840718-HTSNRR05</t>
  </si>
  <si>
    <t>PIAR-910314-AY5</t>
  </si>
  <si>
    <t>PIAR-910314-HTSNLG01</t>
  </si>
  <si>
    <t>OESA-920504-4D7</t>
  </si>
  <si>
    <t>OESA-920504-HTSLBR02</t>
  </si>
  <si>
    <t>TOHS-810826-LEA</t>
  </si>
  <si>
    <t>TOHS-810826-HTSRRM11</t>
  </si>
  <si>
    <t>DURD-890627-GU2</t>
  </si>
  <si>
    <t>DURD-890627-HTSRSV06</t>
  </si>
  <si>
    <t>MAGM-780704-IZ9</t>
  </si>
  <si>
    <t>MAGM-780704-MTSRVS16</t>
  </si>
  <si>
    <t>GAGI-930501-NU3</t>
  </si>
  <si>
    <t>GAGI-930501-HTSRRS08</t>
  </si>
  <si>
    <t>OOCB-751008-CQ1</t>
  </si>
  <si>
    <t>OOCB-751008-MVZSRT08</t>
  </si>
  <si>
    <t>HEGV-921017-5VA</t>
  </si>
  <si>
    <t>HEGV-921017-MTSRNR07</t>
  </si>
  <si>
    <t>MEOR-921007-1P3</t>
  </si>
  <si>
    <t>MEOR-921007-MTSNRS05</t>
  </si>
  <si>
    <t>EINJ-730228-1U9</t>
  </si>
  <si>
    <t>EINJ-730228-HTSNJV01</t>
  </si>
  <si>
    <t>PEGO-900827-GP0</t>
  </si>
  <si>
    <t>PEGO-900827-HTSRZM06</t>
  </si>
  <si>
    <t>PEMM-920907-PT2</t>
  </si>
  <si>
    <t>PEMM-920907-HTSRRG08</t>
  </si>
  <si>
    <t>EOGH-740111-RCA</t>
  </si>
  <si>
    <t>EOGH-740111-MTSSLR09</t>
  </si>
  <si>
    <t>TOCR-920601-SG6</t>
  </si>
  <si>
    <t>TOCR-920601-HTSSSG07</t>
  </si>
  <si>
    <t>MOOC-920505-AW8</t>
  </si>
  <si>
    <t>MOOC-920505-HTSRRR01</t>
  </si>
  <si>
    <t>MOGS-810207-HM9</t>
  </si>
  <si>
    <t>MOGS-810207-HTSRNR02</t>
  </si>
  <si>
    <t>SAHX-771102-IB3</t>
  </si>
  <si>
    <t>SAHX-771102-MTSNPC01</t>
  </si>
  <si>
    <t>GOCE-920307-LI1</t>
  </si>
  <si>
    <t>GOCE-920307-MTSNPR04</t>
  </si>
  <si>
    <t>PIDF-870113-AS3</t>
  </si>
  <si>
    <t>PIDF-870113-MTSXLL05</t>
  </si>
  <si>
    <t>NASP-780206-V83</t>
  </si>
  <si>
    <t>NASP-780206-MTSVRT02</t>
  </si>
  <si>
    <t>RIGM-930325-3UA</t>
  </si>
  <si>
    <t>RIGM-930325-HTSSRR18</t>
  </si>
  <si>
    <t>EOOJ-921201-QM7</t>
  </si>
  <si>
    <t>EOOJ-921201-HTSSRN07</t>
  </si>
  <si>
    <t>GASL-940717-523</t>
  </si>
  <si>
    <t>GASL-940717-HTSMNS06</t>
  </si>
  <si>
    <t>MORJ-930426-P9A</t>
  </si>
  <si>
    <t>MORJ-930426-HTSCDX09</t>
  </si>
  <si>
    <t>SILO-880622-G67</t>
  </si>
  <si>
    <t>SILO-880622-HTSLNS07</t>
  </si>
  <si>
    <t>PTAX RIO TAMESI</t>
  </si>
  <si>
    <t>PICJ-781201-QJA</t>
  </si>
  <si>
    <t>PICJ-781201-HTSRRN03</t>
  </si>
  <si>
    <t>PICH-870516-J27</t>
  </si>
  <si>
    <t>PICH-870516-HTSRRM09</t>
  </si>
  <si>
    <t>PEAE-920126-BH8</t>
  </si>
  <si>
    <t>PEAE-920126-MTSRGL00</t>
  </si>
  <si>
    <t>RORV-940430-BVA</t>
  </si>
  <si>
    <t>RORV-940430-HTSDDC08</t>
  </si>
  <si>
    <t>DEIA-790304-MJ5</t>
  </si>
  <si>
    <t>DEIA-790304-HTSMTL03</t>
  </si>
  <si>
    <t>SAME-710907-KY4</t>
  </si>
  <si>
    <t>SAME-710907-HTSNNN07</t>
  </si>
  <si>
    <t>AALA-901222-277</t>
  </si>
  <si>
    <t>AALA-901222-HTSMML05</t>
  </si>
  <si>
    <t>VAPE-871030-NY3</t>
  </si>
  <si>
    <t>VAPE-871030-MTSLRL03</t>
  </si>
  <si>
    <t>BAEM-820924-TQ8</t>
  </si>
  <si>
    <t>BAEM-820924-MTSRSR05</t>
  </si>
  <si>
    <t>CUYZ-760317-RR9</t>
  </si>
  <si>
    <t>CUYZ-760317-MVZRXR09</t>
  </si>
  <si>
    <t>ELECTRICISTA</t>
  </si>
  <si>
    <t>BAAJ-691204-BQ3</t>
  </si>
  <si>
    <t>BAAJ-691204-HTSRLV06</t>
  </si>
  <si>
    <t>MUGO-910601-V43</t>
  </si>
  <si>
    <t>MUGO-910601-HTSXRR06</t>
  </si>
  <si>
    <t>CUCE-880124-5G8</t>
  </si>
  <si>
    <t>CUCE-880124-MVZRRP06</t>
  </si>
  <si>
    <t>BASJ-870319-MN7</t>
  </si>
  <si>
    <t>BASJ-870319-HTSSLS00</t>
  </si>
  <si>
    <t>BEAR-880828-148</t>
  </si>
  <si>
    <t>BEAR-880828-MTSLRS04</t>
  </si>
  <si>
    <t>CUMG-910124-T97</t>
  </si>
  <si>
    <t>CUMG-910124-HTSRDR03</t>
  </si>
  <si>
    <t>CORA-810618-JM4</t>
  </si>
  <si>
    <t>CORA-810618-MVZNMN00</t>
  </si>
  <si>
    <t>GAAH-940105-HF8</t>
  </si>
  <si>
    <t>GAAH-940105-HTSRNR07</t>
  </si>
  <si>
    <t>SARH-820517-5N1</t>
  </si>
  <si>
    <t>SARH-820517-HTSNYG06</t>
  </si>
  <si>
    <t>IAZA-880701-7B3</t>
  </si>
  <si>
    <t>IAZA-880701-HTSNRR07</t>
  </si>
  <si>
    <t>VIHF-661124-6I2</t>
  </si>
  <si>
    <t>VIHF-661124-HVZCRD03</t>
  </si>
  <si>
    <t>CALR-930313-UX1</t>
  </si>
  <si>
    <t>CALR-930313-HTSBZB01</t>
  </si>
  <si>
    <t>HEAJ-750215-FL8</t>
  </si>
  <si>
    <t>HEAJ-750215-HVZRNL00</t>
  </si>
  <si>
    <t>SALM-940204-S28</t>
  </si>
  <si>
    <t>SALM-940204-HTSLPR03</t>
  </si>
  <si>
    <t>MORA-930120-MJ2</t>
  </si>
  <si>
    <t>MORA-930120-HTSRSN00</t>
  </si>
  <si>
    <t>VARJ-930226-JW1</t>
  </si>
  <si>
    <t>VARJ-930226-HTSLDN04</t>
  </si>
  <si>
    <t>TOCJ-800907-3R1</t>
  </si>
  <si>
    <t>TOCJ-800907-HTSRRN03</t>
  </si>
  <si>
    <t>SASM-870923-9V0</t>
  </si>
  <si>
    <t>SASM-870923-HVZNRN03</t>
  </si>
  <si>
    <t>TOLJ-861114-FA1</t>
  </si>
  <si>
    <t>TOLJ-861114-HTSRSN00</t>
  </si>
  <si>
    <t>HECS-771003-DC0</t>
  </si>
  <si>
    <t>HECS-771003-HVZRSR05</t>
  </si>
  <si>
    <t>RAGB-710411-4B5</t>
  </si>
  <si>
    <t>RAGB-710411-HTSMNR05</t>
  </si>
  <si>
    <t>SEHJ-711009-G99</t>
  </si>
  <si>
    <t>SEHJ-711009-HTSGRR03</t>
  </si>
  <si>
    <t>BAME-920506-CP7</t>
  </si>
  <si>
    <t>BAME-920506-HTSRRD08</t>
  </si>
  <si>
    <t>LOOE-821007-4V1</t>
  </si>
  <si>
    <t>LOOE-821007-HTSPRD03</t>
  </si>
  <si>
    <t>JUJS-760124-BV6</t>
  </si>
  <si>
    <t>JUJS-760124-MTSRRN08</t>
  </si>
  <si>
    <t>MAPD-670804-R17</t>
  </si>
  <si>
    <t>MAPD-670804-HSPRRM01</t>
  </si>
  <si>
    <t>MAPM-801220-I6A</t>
  </si>
  <si>
    <t>MAPM-801220-MTSRRR06</t>
  </si>
  <si>
    <t>AAFA-940115-7A4</t>
  </si>
  <si>
    <t>AAFA-940115-MTSLRN00</t>
  </si>
  <si>
    <t>VIMM-890827-QZ8</t>
  </si>
  <si>
    <t>VIMM-890827-HTSLRT09</t>
  </si>
  <si>
    <t>SACA-831108-GZ0</t>
  </si>
  <si>
    <t>SACA-831108-HTSLRN04</t>
  </si>
  <si>
    <t>GOCJ-770311-H90</t>
  </si>
  <si>
    <t>GOCJ-770311-HTSNSN09</t>
  </si>
  <si>
    <t>AEDJ-890324-SZ1</t>
  </si>
  <si>
    <t>AEDJ-890324-HTSNMS01</t>
  </si>
  <si>
    <t>MUPP-890320-3Q2</t>
  </si>
  <si>
    <t>MUPP-890320-HVZXRD02</t>
  </si>
  <si>
    <t>GOGA-840925-B90</t>
  </si>
  <si>
    <t>GOGA-840925-MTSNRD07</t>
  </si>
  <si>
    <t>ZUMM-900419-CM1</t>
  </si>
  <si>
    <t>ZUMM-900419-HVZXRR00</t>
  </si>
  <si>
    <t>FOAJ-930624-NS0</t>
  </si>
  <si>
    <t>FOAJ-930624-HTSLNN07</t>
  </si>
  <si>
    <t>GOBL-840922-JUA</t>
  </si>
  <si>
    <t>GOBL-840922-MSPMRC02</t>
  </si>
  <si>
    <t>LURJ-840406-1C9</t>
  </si>
  <si>
    <t>LURJ-840406-MTSNYN06</t>
  </si>
  <si>
    <t>EIMM-940718-TT8</t>
  </si>
  <si>
    <t>EIMM-940718-HTSSNS09</t>
  </si>
  <si>
    <t>HEHA-820108-QK1</t>
  </si>
  <si>
    <t>HEHA-820108-HSPRRL03</t>
  </si>
  <si>
    <t>NATF-770418-F17</t>
  </si>
  <si>
    <t>NATF-770418-HSPJVR04</t>
  </si>
  <si>
    <t>HERM-891212-G97</t>
  </si>
  <si>
    <t>HERM-891212-HTSRDS08</t>
  </si>
  <si>
    <t>MEML-780118-UVA</t>
  </si>
  <si>
    <t>MEML-780118-HTSDRN08</t>
  </si>
  <si>
    <t>GAGF-771108-HV2</t>
  </si>
  <si>
    <t>GAGF-771108-HTSRNR01</t>
  </si>
  <si>
    <t>GAPJ-810309-ER9</t>
  </si>
  <si>
    <t>GAPJ-810309-HSPRCN00</t>
  </si>
  <si>
    <t>MANS-841029-IQ7</t>
  </si>
  <si>
    <t>MANS-841029-MTSRYR00</t>
  </si>
  <si>
    <t>GUBL-941124-7F8</t>
  </si>
  <si>
    <t>GUBL-941124-HTSZNS08</t>
  </si>
  <si>
    <t>AACJ-780109-D87</t>
  </si>
  <si>
    <t>AACJ-780109-HTSLRL09</t>
  </si>
  <si>
    <t>AYUDANTE GENERA8341</t>
  </si>
  <si>
    <t>PABM-950809-3N8</t>
  </si>
  <si>
    <t>PABM-950809-HTSCSG02</t>
  </si>
  <si>
    <t>Soltero</t>
  </si>
  <si>
    <t xml:space="preserve"> 414 LUIS DONALDO COLOSIO HIDALGO TANCOL  TAMPICO TA</t>
  </si>
  <si>
    <t>MAHA-840118-JQ6</t>
  </si>
  <si>
    <t>MAHA-840118-HTSYRL05</t>
  </si>
  <si>
    <t>EIAM-881010-P54</t>
  </si>
  <si>
    <t>EIAM-881010-HTSNNN08</t>
  </si>
  <si>
    <t>AEDA-910606-CW0</t>
  </si>
  <si>
    <t>AEDA-910606-HTSNML09</t>
  </si>
  <si>
    <t>LALJ-620725-C5A</t>
  </si>
  <si>
    <t>LALJ-620725-HTSLNN03</t>
  </si>
  <si>
    <t>AEAG-661116-K68</t>
  </si>
  <si>
    <t>AEAG-661116-HVZLLR04</t>
  </si>
  <si>
    <t>FACTURACION Y MEDICION1095</t>
  </si>
  <si>
    <t>GURL-840925-DI3</t>
  </si>
  <si>
    <t>GURL-840925-MTSRDT02</t>
  </si>
  <si>
    <t>HETG-760917-8R9</t>
  </si>
  <si>
    <t>HETG-760917-HTSRRD07</t>
  </si>
  <si>
    <t>BAAM-801007-JE7</t>
  </si>
  <si>
    <t>BAAR-801007-MTSRLS04</t>
  </si>
  <si>
    <t>SAML-760718-IB6</t>
  </si>
  <si>
    <t>SAML-760718-HTSLRS02</t>
  </si>
  <si>
    <t>ROMN-920718-4I4</t>
  </si>
  <si>
    <t>ROMN-920718-HVZDTS05</t>
  </si>
  <si>
    <t>MEGO-790210-4B1</t>
  </si>
  <si>
    <t>MEGO-790210-HTSNRV05</t>
  </si>
  <si>
    <t>RIBL-910220-HZA</t>
  </si>
  <si>
    <t>RIBL-910220-HTSCRS09</t>
  </si>
  <si>
    <t>VEPJ-950812-BQ2</t>
  </si>
  <si>
    <t>VEPJ-950812-HTSNRN02</t>
  </si>
  <si>
    <t>PITJ-741227-1M3</t>
  </si>
  <si>
    <t>PITJ-741227-HTSNRN08</t>
  </si>
  <si>
    <t>EOHS-700214-7N0</t>
  </si>
  <si>
    <t>EOHS-700214-HTSSRR09</t>
  </si>
  <si>
    <t>HELA-931029-7M3</t>
  </si>
  <si>
    <t>HELA-931029-HTSRCL01</t>
  </si>
  <si>
    <t>VIHC-920526-SNA</t>
  </si>
  <si>
    <t>VIHC-920526-HTSLRR04</t>
  </si>
  <si>
    <t>CASA-950530-FI4</t>
  </si>
  <si>
    <t>CASA-950530-HTSHLD06</t>
  </si>
  <si>
    <t>AAAJ-860928-8F5</t>
  </si>
  <si>
    <t>AAAJ-860928-HTSNCV05</t>
  </si>
  <si>
    <t>AALL-880228-352</t>
  </si>
  <si>
    <t>AALL-880228-MVZTZL06</t>
  </si>
  <si>
    <t>MATJ-911011-L22</t>
  </si>
  <si>
    <t>MATJ-911011-HTSRRN08</t>
  </si>
  <si>
    <t>MAPD-780927-AE1</t>
  </si>
  <si>
    <t>MAPD-780927-HTSRRN16</t>
  </si>
  <si>
    <t>PACV-950423-4K4</t>
  </si>
  <si>
    <t>PACV-950423-MTSZLL01</t>
  </si>
  <si>
    <t>GOMA-901128-CF4</t>
  </si>
  <si>
    <t>GOMA-901128-HTSNJL00</t>
  </si>
  <si>
    <t>Casado</t>
  </si>
  <si>
    <t>CEGI-761204-TM8</t>
  </si>
  <si>
    <t>CEGI-761204-MTSRLD01</t>
  </si>
  <si>
    <t>MECX EN REPX DE AUTOMOVX Y CAMION</t>
  </si>
  <si>
    <t>MAVI-681108-GA8</t>
  </si>
  <si>
    <t>MAXV-681108-HTSLXC00</t>
  </si>
  <si>
    <t>EONE-960914-AP5</t>
  </si>
  <si>
    <t>EONE-960914-HTSSXD06</t>
  </si>
  <si>
    <t>AYUDANTE GENERAL8715</t>
  </si>
  <si>
    <t>BAOH-940830-UZ7</t>
  </si>
  <si>
    <t>BAOH-940830-HTSRLN08</t>
  </si>
  <si>
    <t>CACV-710901-JBA</t>
  </si>
  <si>
    <t>CACV-710901-HTSRRC05</t>
  </si>
  <si>
    <t>MARI-800622-RPA</t>
  </si>
  <si>
    <t>MARI-800622-HTSRDV02</t>
  </si>
  <si>
    <t>TORJ-761123-8B6</t>
  </si>
  <si>
    <t>TORJ-761123-HTSRSL07</t>
  </si>
  <si>
    <t>VACA-951101-E41</t>
  </si>
  <si>
    <t>VACA-951101-HTSZBN06</t>
  </si>
  <si>
    <t>LOLA-870717-BN2</t>
  </si>
  <si>
    <t>LOLA-870717-HTSPJL09</t>
  </si>
  <si>
    <t>MAHJ-881127-BF1</t>
  </si>
  <si>
    <t>MAHJ-881127-HTSTRS06</t>
  </si>
  <si>
    <t>JUCO-970627-5Y1</t>
  </si>
  <si>
    <t>JUCO-970627-HTSRLS07</t>
  </si>
  <si>
    <t>BAOR-920603-UL2</t>
  </si>
  <si>
    <t>BAOR-920603-HVZSRB01</t>
  </si>
  <si>
    <t>SAVE-861129-GB5</t>
  </si>
  <si>
    <t>SAVE-861129-HTSLRD06</t>
  </si>
  <si>
    <t>MEGA-900719-E69</t>
  </si>
  <si>
    <t>MEGA-900719-HTSDRN00</t>
  </si>
  <si>
    <t>MAAJ-720902-9P9</t>
  </si>
  <si>
    <t>MAAJ-720902-HTSRHHN0</t>
  </si>
  <si>
    <t>VARN-970531-BC3</t>
  </si>
  <si>
    <t>VARN-970531-MTSLDL00</t>
  </si>
  <si>
    <t>LIGA-970428-J41</t>
  </si>
  <si>
    <t>LIGA-970428-HTSMRL02</t>
  </si>
  <si>
    <t>GOMJ-980304-RV9</t>
  </si>
  <si>
    <t>GOMJ-980304-HTSMRS02</t>
  </si>
  <si>
    <t>POCA-860925-JW2</t>
  </si>
  <si>
    <t>POCA-860925-MTSLRD05</t>
  </si>
  <si>
    <t>MAEG-971229-886</t>
  </si>
  <si>
    <t>MAEG-971229-HTSRSD03</t>
  </si>
  <si>
    <t>MERK-880802-UFA</t>
  </si>
  <si>
    <t>MERK-880802-MTSNDR05</t>
  </si>
  <si>
    <t>ROGC-931010-LF7</t>
  </si>
  <si>
    <t>ROGC-931010-HBCSNR02</t>
  </si>
  <si>
    <t>MORELOS 824 JARDINES DE CHAMPAYAN</t>
  </si>
  <si>
    <t>AARA-750803-GB0</t>
  </si>
  <si>
    <t>AARA-750803-HSPVDB04</t>
  </si>
  <si>
    <t>ANONA 201-D FRACC LOS MANGOS COL GUADALUPE VIVTORIA</t>
  </si>
  <si>
    <t>GAGR-810502-GPA</t>
  </si>
  <si>
    <t>GAGR-810502-MDFRRS02</t>
  </si>
  <si>
    <t>SAN AGUSTIN 26 FRACC SAN JACINTO</t>
  </si>
  <si>
    <t>TOHR-910607-IY7</t>
  </si>
  <si>
    <t>TOHR-910607-MTSRRS06</t>
  </si>
  <si>
    <t>CHIHUAHUA EMILIO PORTES 89602</t>
  </si>
  <si>
    <t>OOPL-851209-SL2</t>
  </si>
  <si>
    <t>OOPL-851209-MTSRRD01</t>
  </si>
  <si>
    <t>CALLE HIDALGO</t>
  </si>
  <si>
    <t>SACC-890326-PB0</t>
  </si>
  <si>
    <t>SACC-890326-MTSLRR09</t>
  </si>
  <si>
    <t>LAGUNA DE SANTIAGUILLO 217 B FRACC LAGUNA FLORIDA</t>
  </si>
  <si>
    <t>NIVV-890808-C64</t>
  </si>
  <si>
    <t>NIVV-890808-HTSTZC09</t>
  </si>
  <si>
    <t>MATAMOROS</t>
  </si>
  <si>
    <t>AEPM-891011-TN0</t>
  </si>
  <si>
    <t>AEPM-891011-MTSLRR05</t>
  </si>
  <si>
    <t>VICENTE GUERRERO 513 CESAR LOPEZ DE LARA</t>
  </si>
  <si>
    <t>SAAD-950626-LJ5</t>
  </si>
  <si>
    <t>SAAD-950626-HTSCLV10</t>
  </si>
  <si>
    <t>MATAMOROS 204</t>
  </si>
  <si>
    <t>GAGS-830502-5M3</t>
  </si>
  <si>
    <t>GAGS-830502-HTSRNN06</t>
  </si>
  <si>
    <t>INSURGENTES Y CUAUHTEMOC</t>
  </si>
  <si>
    <t>SECTOR CENTRO NORTE</t>
  </si>
  <si>
    <t>HERO-940611-GC0</t>
  </si>
  <si>
    <t>HERO-940611-HTSRYS03</t>
  </si>
  <si>
    <t>ESCARLATA 111</t>
  </si>
  <si>
    <t>AUAJ-801227-7H4</t>
  </si>
  <si>
    <t>AUAJ-801227-HTSRLN06</t>
  </si>
  <si>
    <t>HIDALGO 605</t>
  </si>
  <si>
    <t>SABR-970507-IZ2</t>
  </si>
  <si>
    <t>SABR-970507-HTSCRC09</t>
  </si>
  <si>
    <t>CALLE TAJIN 102</t>
  </si>
  <si>
    <t>CEGA-991215-JS1</t>
  </si>
  <si>
    <t>CEGA-991215-HTSRNL03</t>
  </si>
  <si>
    <t>FLAMBOYANES 303</t>
  </si>
  <si>
    <t>GABJ-871017-18A</t>
  </si>
  <si>
    <t>GABJ-871017-HTSMRN02</t>
  </si>
  <si>
    <t>CERRADA ESTRIBOR 510 LAGUNA FLORIDA</t>
  </si>
  <si>
    <t>CARE-911011-GU7</t>
  </si>
  <si>
    <t>CARE-911011-HTSLDM03</t>
  </si>
  <si>
    <t>CALLE TAMAULIPAS 1502 NUEVO MEXICO</t>
  </si>
  <si>
    <t>VERA-951009-KU9</t>
  </si>
  <si>
    <t>VERA-951009-HTSNML08</t>
  </si>
  <si>
    <t>PRIVA VALLE DORADO 301 FRACC PASEO REAL</t>
  </si>
  <si>
    <t>EIAO-861123-FBA</t>
  </si>
  <si>
    <t>EIAO-861123-HTSNNS03</t>
  </si>
  <si>
    <t>PRIV JUAN DE LA BARRERA COL.DEPORTIVA</t>
  </si>
  <si>
    <t>EIGJ-831001-RZ7</t>
  </si>
  <si>
    <t>EIGJ-831001-HTSNZR06</t>
  </si>
  <si>
    <t>PRIV JUAN DE LA BARRERA S/N DEPORTIVA</t>
  </si>
  <si>
    <t>Hernandez Moreno Erika Guadalupe</t>
  </si>
  <si>
    <t>HEME-830701-KA8</t>
  </si>
  <si>
    <t>HEME-830701-MTSRRR19</t>
  </si>
  <si>
    <t>CALLE HIDALGO 304 DEP 37 ZONA CENTROI</t>
  </si>
  <si>
    <t>BASE-770810-NG6</t>
  </si>
  <si>
    <t>BASE-770810-HTSSLP04</t>
  </si>
  <si>
    <t>CALLE ALAMO 105 COL FLORIDA</t>
  </si>
  <si>
    <t>AAMJ-960107-E20</t>
  </si>
  <si>
    <t>AAMJ-960107-HTSLXL01</t>
  </si>
  <si>
    <t>FERROCARRIL 1801 LAS AMERICAS</t>
  </si>
  <si>
    <t>Compean Luna Oscar Eduardo</t>
  </si>
  <si>
    <t>COLO-981011-KG9</t>
  </si>
  <si>
    <t>COLO-981011-HTSMNS08</t>
  </si>
  <si>
    <t>SAN MATEO 19 FRACC SAN JACINTO</t>
  </si>
  <si>
    <t>Enriquez Del Angel Fernando</t>
  </si>
  <si>
    <t>EIAF-850522-PW6</t>
  </si>
  <si>
    <t>EIAF-850522-HTSNNR06</t>
  </si>
  <si>
    <t>PRIVADA JUAN DE LA BARRERA</t>
  </si>
  <si>
    <t>GABJ-990904-9U6</t>
  </si>
  <si>
    <t>GABJ-990904-HTSRNV05</t>
  </si>
  <si>
    <t>REFORMA 1602 A</t>
  </si>
  <si>
    <t>HEGV-901008-2W1</t>
  </si>
  <si>
    <t>HEGV-901008-HVZRRC06</t>
  </si>
  <si>
    <t>PROLONGACION LAS TORRES FOVVISTE CHAIREL 11</t>
  </si>
  <si>
    <t>SASR-980906-AJA</t>
  </si>
  <si>
    <t>SASR-980906-HTSCHG05</t>
  </si>
  <si>
    <t>AV FERROCARRIL COL ENRIQUE CARDENAS ZC</t>
  </si>
  <si>
    <t>CAVO-980616-HU9</t>
  </si>
  <si>
    <t>CAVO-980616-HTSHZS01</t>
  </si>
  <si>
    <t>5TA AV.215 LAGUNA DE LA PUERTA 89310</t>
  </si>
  <si>
    <t>QURA-780211-T30</t>
  </si>
  <si>
    <t>QURA-780211-HJCJLZ08</t>
  </si>
  <si>
    <t>JOSEFA ORTIZ DE DOMINGUEZ 506</t>
  </si>
  <si>
    <t>SACR-651227-5H2</t>
  </si>
  <si>
    <t>SACR-651227-HVZNRG09</t>
  </si>
  <si>
    <t>OPERADOR ESPX MULTIHABILIDADES</t>
  </si>
  <si>
    <t>AEHA-650510-BR0</t>
  </si>
  <si>
    <t>AEHA-650510-HVZNRN04</t>
  </si>
  <si>
    <t>RIUJ-740301-FT9</t>
  </si>
  <si>
    <t>RIUJ-740301-HTSSBR04</t>
  </si>
  <si>
    <t>ROSI-640328-QS4</t>
  </si>
  <si>
    <t>ROSI-640328-HTSDGS00</t>
  </si>
  <si>
    <t>EOCM-680620-9J4</t>
  </si>
  <si>
    <t>EOCM-680620-HTSSBR04</t>
  </si>
  <si>
    <t>NUNS-560502-JB6</t>
  </si>
  <si>
    <t>NUNS-560502-M</t>
  </si>
  <si>
    <t>02/05/1956</t>
  </si>
  <si>
    <t/>
  </si>
  <si>
    <t>49745611852</t>
  </si>
  <si>
    <t>15/08/1965</t>
  </si>
  <si>
    <t>49856504169</t>
  </si>
  <si>
    <t>0317958148</t>
  </si>
  <si>
    <t>072</t>
  </si>
  <si>
    <t>05/10/1969</t>
  </si>
  <si>
    <t>49866922369</t>
  </si>
  <si>
    <t>0317958102</t>
  </si>
  <si>
    <t>24/05/1971</t>
  </si>
  <si>
    <t>09897137312</t>
  </si>
  <si>
    <t>56717354467</t>
  </si>
  <si>
    <t>014</t>
  </si>
  <si>
    <t>26/06/1969</t>
  </si>
  <si>
    <t>49856809956</t>
  </si>
  <si>
    <t>0317957374</t>
  </si>
  <si>
    <t>EOSO-670101-BL8</t>
  </si>
  <si>
    <t>EOSO-670101-MTSSHL03</t>
  </si>
  <si>
    <t>01/01/1967</t>
  </si>
  <si>
    <t>49876753085</t>
  </si>
  <si>
    <t>0317957383</t>
  </si>
  <si>
    <t>ROBJ-710217-UX2</t>
  </si>
  <si>
    <t>ROBJ-710217-MTSDRN02</t>
  </si>
  <si>
    <t>17/02/1971</t>
  </si>
  <si>
    <t>09897136777</t>
  </si>
  <si>
    <t>07/09/1969</t>
  </si>
  <si>
    <t>43896995966</t>
  </si>
  <si>
    <t>0317957600</t>
  </si>
  <si>
    <t>28/09/1966</t>
  </si>
  <si>
    <t>49846639190</t>
  </si>
  <si>
    <t>0317958027</t>
  </si>
  <si>
    <t>AARA-590709-P20</t>
  </si>
  <si>
    <t>09/07/1959</t>
  </si>
  <si>
    <t>24765307103</t>
  </si>
  <si>
    <t>19/09/1967</t>
  </si>
  <si>
    <t>49856809063</t>
  </si>
  <si>
    <t>0317957534</t>
  </si>
  <si>
    <t>29/09/1968</t>
  </si>
  <si>
    <t>49856808172</t>
  </si>
  <si>
    <t>0317957543</t>
  </si>
  <si>
    <t>MARV-560214-</t>
  </si>
  <si>
    <t>MARV-560214-HSPRYL02</t>
  </si>
  <si>
    <t>14/02/1956</t>
  </si>
  <si>
    <t>49745605110</t>
  </si>
  <si>
    <t>13/05/1963</t>
  </si>
  <si>
    <t>65846350091</t>
  </si>
  <si>
    <t>0317957486</t>
  </si>
  <si>
    <t>01/02/1965</t>
  </si>
  <si>
    <t>49816513367</t>
  </si>
  <si>
    <t>0317958072</t>
  </si>
  <si>
    <t>25/07/1975</t>
  </si>
  <si>
    <t>49917538131</t>
  </si>
  <si>
    <t>0317957794</t>
  </si>
  <si>
    <t>18/04/1972</t>
  </si>
  <si>
    <t>49917267525</t>
  </si>
  <si>
    <t>0317957815</t>
  </si>
  <si>
    <t>03/12/1964</t>
  </si>
  <si>
    <t>49816439498</t>
  </si>
  <si>
    <t>0317957413</t>
  </si>
  <si>
    <t>20/11/1961</t>
  </si>
  <si>
    <t>49786125903</t>
  </si>
  <si>
    <t>0317957628</t>
  </si>
  <si>
    <t>AALR-710705-113</t>
  </si>
  <si>
    <t>AALR-710705-HTSLPL09</t>
  </si>
  <si>
    <t>05/07/1971</t>
  </si>
  <si>
    <t>09897136322</t>
  </si>
  <si>
    <t>27/06/1970</t>
  </si>
  <si>
    <t>49867018134</t>
  </si>
  <si>
    <t>0317957404</t>
  </si>
  <si>
    <t>BAAC-570718-</t>
  </si>
  <si>
    <t>BAAC-570718-HTSSGM07</t>
  </si>
  <si>
    <t>18/07/1957</t>
  </si>
  <si>
    <t>49755605950</t>
  </si>
  <si>
    <t>12/10/1968</t>
  </si>
  <si>
    <t>49846835103</t>
  </si>
  <si>
    <t>0317957888</t>
  </si>
  <si>
    <t>AEVL-551018-9N5</t>
  </si>
  <si>
    <t>AEVL-551018-HVZNLC05</t>
  </si>
  <si>
    <t>18/10/1955</t>
  </si>
  <si>
    <t>49855501133</t>
  </si>
  <si>
    <t>OILE-740503-</t>
  </si>
  <si>
    <t>OILE-740503-M</t>
  </si>
  <si>
    <t>03/05/1974</t>
  </si>
  <si>
    <t>49927375615</t>
  </si>
  <si>
    <t>21/12/1965</t>
  </si>
  <si>
    <t>49826523117</t>
  </si>
  <si>
    <t>0317957963</t>
  </si>
  <si>
    <t>25/05/1960</t>
  </si>
  <si>
    <t>49745711033</t>
  </si>
  <si>
    <t>0317957637</t>
  </si>
  <si>
    <t>19/07/1971</t>
  </si>
  <si>
    <t>49907242736</t>
  </si>
  <si>
    <t>0320256358</t>
  </si>
  <si>
    <t>24/01/1973</t>
  </si>
  <si>
    <t>49907366535</t>
  </si>
  <si>
    <t>0317957589</t>
  </si>
  <si>
    <t>MECANOGRAFO</t>
  </si>
  <si>
    <t>RIMH-561103-RT0</t>
  </si>
  <si>
    <t>RIMH-561103-MSPVRL05</t>
  </si>
  <si>
    <t>03/11/1956</t>
  </si>
  <si>
    <t>49845613550</t>
  </si>
  <si>
    <t>0317957897</t>
  </si>
  <si>
    <t>CUCP-511227-829</t>
  </si>
  <si>
    <t>CUCP-511227-HVZRSS06</t>
  </si>
  <si>
    <t>27/12/1951</t>
  </si>
  <si>
    <t>89835100390</t>
  </si>
  <si>
    <t>28/02/1973</t>
  </si>
  <si>
    <t>49907365933</t>
  </si>
  <si>
    <t>0317957918</t>
  </si>
  <si>
    <t>17/12/1966</t>
  </si>
  <si>
    <t>49866646687</t>
  </si>
  <si>
    <t>0317957851</t>
  </si>
  <si>
    <t>16/06/1967</t>
  </si>
  <si>
    <t>49936700480</t>
  </si>
  <si>
    <t>0317957253</t>
  </si>
  <si>
    <t>OFICINA ALTAMIRA</t>
  </si>
  <si>
    <t>POTF-490712-</t>
  </si>
  <si>
    <t>12/07/1949</t>
  </si>
  <si>
    <t>49944910022</t>
  </si>
  <si>
    <t>01/05/1975</t>
  </si>
  <si>
    <t>49927576287</t>
  </si>
  <si>
    <t>0317957310</t>
  </si>
  <si>
    <t>02/12/1966</t>
  </si>
  <si>
    <t>49836638830</t>
  </si>
  <si>
    <t>0317957196</t>
  </si>
  <si>
    <t>POTZ-501105-</t>
  </si>
  <si>
    <t>POTZ-501105-M</t>
  </si>
  <si>
    <t>05/11/1950</t>
  </si>
  <si>
    <t>01735089060</t>
  </si>
  <si>
    <t>23/06/1978</t>
  </si>
  <si>
    <t>49967873958</t>
  </si>
  <si>
    <t>0317957730</t>
  </si>
  <si>
    <t>23/11/1965</t>
  </si>
  <si>
    <t>49816509951</t>
  </si>
  <si>
    <t>0317957767</t>
  </si>
  <si>
    <t>04/02/1965</t>
  </si>
  <si>
    <t>49886531190</t>
  </si>
  <si>
    <t>0317957208</t>
  </si>
  <si>
    <t>HEVM-591222-DL3</t>
  </si>
  <si>
    <t>HEVM-591222-HTLRLR05</t>
  </si>
  <si>
    <t>22/12/1959</t>
  </si>
  <si>
    <t>61855900181</t>
  </si>
  <si>
    <t>28/07/1966</t>
  </si>
  <si>
    <t>49826601558</t>
  </si>
  <si>
    <t>0317957655</t>
  </si>
  <si>
    <t>07/11/1976</t>
  </si>
  <si>
    <t>49977642096</t>
  </si>
  <si>
    <t>0320255959</t>
  </si>
  <si>
    <t>ZAHJ-550713-GH8</t>
  </si>
  <si>
    <t>ZAHJ-550713-HTSRRL01</t>
  </si>
  <si>
    <t>13/07/1955</t>
  </si>
  <si>
    <t>49805504807</t>
  </si>
  <si>
    <t>24/04/1970</t>
  </si>
  <si>
    <t>49887062336</t>
  </si>
  <si>
    <t>0317957860</t>
  </si>
  <si>
    <t>GAAE-540510-L30</t>
  </si>
  <si>
    <t>GAAE-540510-HTSRCZ09</t>
  </si>
  <si>
    <t>10/05/1954</t>
  </si>
  <si>
    <t>49765400954</t>
  </si>
  <si>
    <t>28/09/1980</t>
  </si>
  <si>
    <t>49978046628</t>
  </si>
  <si>
    <t>0828194228</t>
  </si>
  <si>
    <t>21/02/1968</t>
  </si>
  <si>
    <t>49866838136</t>
  </si>
  <si>
    <t>0317957262</t>
  </si>
  <si>
    <t>24/03/1980</t>
  </si>
  <si>
    <t>49968065554</t>
  </si>
  <si>
    <t>0317957235</t>
  </si>
  <si>
    <t>05/07/1978</t>
  </si>
  <si>
    <t>09987835866</t>
  </si>
  <si>
    <t>0317957981</t>
  </si>
  <si>
    <t>SAVT-780912-CQ8</t>
  </si>
  <si>
    <t>SAVT-780912-HTSLLB05</t>
  </si>
  <si>
    <t>12/09/1978</t>
  </si>
  <si>
    <t>49947862162</t>
  </si>
  <si>
    <t>05/02/1977</t>
  </si>
  <si>
    <t>09987732469</t>
  </si>
  <si>
    <t>0317957721</t>
  </si>
  <si>
    <t>31/01/1969</t>
  </si>
  <si>
    <t>09896909570</t>
  </si>
  <si>
    <t>0317957664</t>
  </si>
  <si>
    <t>27/03/1980</t>
  </si>
  <si>
    <t>09988063864</t>
  </si>
  <si>
    <t>0317957927</t>
  </si>
  <si>
    <t>15/04/1980</t>
  </si>
  <si>
    <t>09988077377</t>
  </si>
  <si>
    <t>0317957422</t>
  </si>
  <si>
    <t>JEFE DE AREA</t>
  </si>
  <si>
    <t>HECS-751008-</t>
  </si>
  <si>
    <t>HECS-751008-M</t>
  </si>
  <si>
    <t>08/10/1975</t>
  </si>
  <si>
    <t>49947550460</t>
  </si>
  <si>
    <t>16/09/1973</t>
  </si>
  <si>
    <t>09987319184</t>
  </si>
  <si>
    <t>0317957691</t>
  </si>
  <si>
    <t>FOPR-790421-QM5</t>
  </si>
  <si>
    <t>FOPR-790421-M</t>
  </si>
  <si>
    <t>21/04/1979</t>
  </si>
  <si>
    <t>09997903183</t>
  </si>
  <si>
    <t>14/09/1975</t>
  </si>
  <si>
    <t>49957575589</t>
  </si>
  <si>
    <t>0317958111</t>
  </si>
  <si>
    <t>PEGR-681228-</t>
  </si>
  <si>
    <t>PEGR-681228-M</t>
  </si>
  <si>
    <t>28/12/1968</t>
  </si>
  <si>
    <t>49856802886</t>
  </si>
  <si>
    <t>23/10/1973</t>
  </si>
  <si>
    <t>49937353156</t>
  </si>
  <si>
    <t>0320255212</t>
  </si>
  <si>
    <t>01/11/1973</t>
  </si>
  <si>
    <t>09897307139</t>
  </si>
  <si>
    <t>0317957431</t>
  </si>
  <si>
    <t>20/12/1969</t>
  </si>
  <si>
    <t>49876962207</t>
  </si>
  <si>
    <t>0317957226</t>
  </si>
  <si>
    <t>29/04/1966</t>
  </si>
  <si>
    <t>49836631918</t>
  </si>
  <si>
    <t>0317957477</t>
  </si>
  <si>
    <t>12/06/1973</t>
  </si>
  <si>
    <t>65927253636</t>
  </si>
  <si>
    <t>0317958063</t>
  </si>
  <si>
    <t>21/07/1974</t>
  </si>
  <si>
    <t>49937460837</t>
  </si>
  <si>
    <t>0317957271</t>
  </si>
  <si>
    <t>06/09/1959</t>
  </si>
  <si>
    <t>49785916542</t>
  </si>
  <si>
    <t>0317958120</t>
  </si>
  <si>
    <t>REAC-820719-F1A</t>
  </si>
  <si>
    <t>REAC-820719-M</t>
  </si>
  <si>
    <t>19/07/1982</t>
  </si>
  <si>
    <t>49978249669</t>
  </si>
  <si>
    <t>24/02/1976</t>
  </si>
  <si>
    <t>49937653068</t>
  </si>
  <si>
    <t>0317958090</t>
  </si>
  <si>
    <t>(Ninguno)</t>
  </si>
  <si>
    <t>LEMF-790919-</t>
  </si>
  <si>
    <t>LEMF-790919-HTSDRR01</t>
  </si>
  <si>
    <t>19/09/1979</t>
  </si>
  <si>
    <t>49957945543</t>
  </si>
  <si>
    <t>03/07/1976</t>
  </si>
  <si>
    <t>43967603333</t>
  </si>
  <si>
    <t>0317957598</t>
  </si>
  <si>
    <t>19/05/1979</t>
  </si>
  <si>
    <t>49977911913</t>
  </si>
  <si>
    <t>0317957758</t>
  </si>
  <si>
    <t>MODD-820124-TU2</t>
  </si>
  <si>
    <t>MODD-820124-HTSRMM07</t>
  </si>
  <si>
    <t>24/01/1982</t>
  </si>
  <si>
    <t>49008224773</t>
  </si>
  <si>
    <t>17/06/1976</t>
  </si>
  <si>
    <t>49967676062</t>
  </si>
  <si>
    <t>0320258370</t>
  </si>
  <si>
    <t>11/04/1984</t>
  </si>
  <si>
    <t>09008472822</t>
  </si>
  <si>
    <t>0317958166</t>
  </si>
  <si>
    <t>16/02/1980</t>
  </si>
  <si>
    <t>09008062060</t>
  </si>
  <si>
    <t>0317957682</t>
  </si>
  <si>
    <t>18/03/1981</t>
  </si>
  <si>
    <t>65978171760</t>
  </si>
  <si>
    <t>0317957440</t>
  </si>
  <si>
    <t>15/12/1972</t>
  </si>
  <si>
    <t>49917266154</t>
  </si>
  <si>
    <t>0317957619</t>
  </si>
  <si>
    <t>18/10/1969</t>
  </si>
  <si>
    <t>49886942868</t>
  </si>
  <si>
    <t>0317957972</t>
  </si>
  <si>
    <t>13/07/1961</t>
  </si>
  <si>
    <t>88806126053</t>
  </si>
  <si>
    <t>0317957468</t>
  </si>
  <si>
    <t>08/04/1975</t>
  </si>
  <si>
    <t>09017500704</t>
  </si>
  <si>
    <t>0317957824</t>
  </si>
  <si>
    <t>11/07/1976</t>
  </si>
  <si>
    <t>09987614899</t>
  </si>
  <si>
    <t>0317957646</t>
  </si>
  <si>
    <t>17/08/1969</t>
  </si>
  <si>
    <t>09896924082</t>
  </si>
  <si>
    <t>0317957338</t>
  </si>
  <si>
    <t>VAGM-821104-</t>
  </si>
  <si>
    <t>VAGM-821104-M</t>
  </si>
  <si>
    <t>04/11/1982</t>
  </si>
  <si>
    <t>49968175635</t>
  </si>
  <si>
    <t>01/10/1959</t>
  </si>
  <si>
    <t>49805918528</t>
  </si>
  <si>
    <t>0317958036</t>
  </si>
  <si>
    <t>25/05/1973</t>
  </si>
  <si>
    <t>49917366319</t>
  </si>
  <si>
    <t>0317957356</t>
  </si>
  <si>
    <t>10/03/1959</t>
  </si>
  <si>
    <t>49755907943</t>
  </si>
  <si>
    <t>0317958081</t>
  </si>
  <si>
    <t>CAMD-810113-</t>
  </si>
  <si>
    <t>CAMD-810113-M</t>
  </si>
  <si>
    <t>13/01/1981</t>
  </si>
  <si>
    <t>09008113921</t>
  </si>
  <si>
    <t>28/10/1977</t>
  </si>
  <si>
    <t>49927731627</t>
  </si>
  <si>
    <t>0317957673</t>
  </si>
  <si>
    <t>17/09/1982</t>
  </si>
  <si>
    <t>49008208123</t>
  </si>
  <si>
    <t>0317957187</t>
  </si>
  <si>
    <t>MAPD-780927-</t>
  </si>
  <si>
    <t>MAPD-780927-HTSRRN</t>
  </si>
  <si>
    <t>27/09/1978</t>
  </si>
  <si>
    <t>09987818219</t>
  </si>
  <si>
    <t>OIPP-840815-</t>
  </si>
  <si>
    <t>OIPP-840815-HTSRRN</t>
  </si>
  <si>
    <t>15/08/1984</t>
  </si>
  <si>
    <t>09/12/1965</t>
  </si>
  <si>
    <t>49846542220</t>
  </si>
  <si>
    <t>0317957785</t>
  </si>
  <si>
    <t>49887039961</t>
  </si>
  <si>
    <t>0317957776</t>
  </si>
  <si>
    <t>07/03/1978</t>
  </si>
  <si>
    <t>65947825868</t>
  </si>
  <si>
    <t>0317957552</t>
  </si>
  <si>
    <t>14/09/1981</t>
  </si>
  <si>
    <t>09008141773</t>
  </si>
  <si>
    <t>0317957516</t>
  </si>
  <si>
    <t>JIGL-701016-ST5</t>
  </si>
  <si>
    <t>JIGL-701016-MDFMRR04</t>
  </si>
  <si>
    <t>16/10/1970</t>
  </si>
  <si>
    <t>30897041478</t>
  </si>
  <si>
    <t>03/11/1983</t>
  </si>
  <si>
    <t>09018374901</t>
  </si>
  <si>
    <t>0317957525</t>
  </si>
  <si>
    <t>NISJ-651227-I46</t>
  </si>
  <si>
    <t>27/12/1965</t>
  </si>
  <si>
    <t>49826521392</t>
  </si>
  <si>
    <t>OIVG-760306-</t>
  </si>
  <si>
    <t>OIVG-760306-HTSLLB07</t>
  </si>
  <si>
    <t>06/03/1976</t>
  </si>
  <si>
    <t>09987614915</t>
  </si>
  <si>
    <t>MODULO MIRAMAR</t>
  </si>
  <si>
    <t>REGF-830415-QW5</t>
  </si>
  <si>
    <t>REGF-830415-MTSYLL05</t>
  </si>
  <si>
    <t>15/04/1983</t>
  </si>
  <si>
    <t>09018381765</t>
  </si>
  <si>
    <t>28/12/1958</t>
  </si>
  <si>
    <t>49785927713</t>
  </si>
  <si>
    <t>0320255454</t>
  </si>
  <si>
    <t>11/05/1983</t>
  </si>
  <si>
    <t>09018397027</t>
  </si>
  <si>
    <t>0317957217</t>
  </si>
  <si>
    <t>19/03/1964</t>
  </si>
  <si>
    <t>49846435938</t>
  </si>
  <si>
    <t>0317957301</t>
  </si>
  <si>
    <t>MAAA-741205-3E5</t>
  </si>
  <si>
    <t>MAAA-741205-MTSRHL04</t>
  </si>
  <si>
    <t>05/12/1974</t>
  </si>
  <si>
    <t>09007420186</t>
  </si>
  <si>
    <t>27/10/1963</t>
  </si>
  <si>
    <t>49856202558</t>
  </si>
  <si>
    <t>0317958045</t>
  </si>
  <si>
    <t>23/05/1970</t>
  </si>
  <si>
    <t>49887062500</t>
  </si>
  <si>
    <t>0317957749</t>
  </si>
  <si>
    <t>25/06/1981</t>
  </si>
  <si>
    <t>09998115977</t>
  </si>
  <si>
    <t>0317957299</t>
  </si>
  <si>
    <t>28/06/1971</t>
  </si>
  <si>
    <t>49887136643</t>
  </si>
  <si>
    <t>0317957712</t>
  </si>
  <si>
    <t>PESL-790114-</t>
  </si>
  <si>
    <t>14/01/1979</t>
  </si>
  <si>
    <t>09897069911</t>
  </si>
  <si>
    <t>22/06/1978</t>
  </si>
  <si>
    <t>09997802286</t>
  </si>
  <si>
    <t>0318279541</t>
  </si>
  <si>
    <t>MAOV-810805-5Q9</t>
  </si>
  <si>
    <t>MAOV-810805-H</t>
  </si>
  <si>
    <t>05/08/1981</t>
  </si>
  <si>
    <t>09008160377</t>
  </si>
  <si>
    <t>10/08/1984</t>
  </si>
  <si>
    <t>09028478296</t>
  </si>
  <si>
    <t>0318279055</t>
  </si>
  <si>
    <t>Acosta Ley Juan Carlos</t>
  </si>
  <si>
    <t>ACOSTA LEY JUAN CARLOS</t>
  </si>
  <si>
    <t>AOLJ-720222-RXA</t>
  </si>
  <si>
    <t>AOLJ-720222-HTSCYN01</t>
  </si>
  <si>
    <t>22/02/1972</t>
  </si>
  <si>
    <t>49957260208</t>
  </si>
  <si>
    <t>0461405974</t>
  </si>
  <si>
    <t>BACJ-800506-UX8</t>
  </si>
  <si>
    <t>BACJ-800506-H</t>
  </si>
  <si>
    <t>06/05/1980</t>
  </si>
  <si>
    <t>09998050224</t>
  </si>
  <si>
    <t>EILG-861006-</t>
  </si>
  <si>
    <t>EILG-861006-H</t>
  </si>
  <si>
    <t>06/10/1986</t>
  </si>
  <si>
    <t>09038632940</t>
  </si>
  <si>
    <t>18/05/1983</t>
  </si>
  <si>
    <t>09038326535</t>
  </si>
  <si>
    <t>0318278478</t>
  </si>
  <si>
    <t>EOMM-490902-</t>
  </si>
  <si>
    <t>EOMM-490902-HTSSRG06</t>
  </si>
  <si>
    <t>02/09/1949</t>
  </si>
  <si>
    <t>49664919609</t>
  </si>
  <si>
    <t>CABS-550928-</t>
  </si>
  <si>
    <t>CABS-550928-HTSLDR06</t>
  </si>
  <si>
    <t>28/09/1955</t>
  </si>
  <si>
    <t>49715515281</t>
  </si>
  <si>
    <t>HEBD-511229-</t>
  </si>
  <si>
    <t>HEBD-511229-H</t>
  </si>
  <si>
    <t>29/12/1951</t>
  </si>
  <si>
    <t>49715106040</t>
  </si>
  <si>
    <t>01/05/1964</t>
  </si>
  <si>
    <t>49816446238</t>
  </si>
  <si>
    <t>0317957990</t>
  </si>
  <si>
    <t>31/05/1951</t>
  </si>
  <si>
    <t>49825104000</t>
  </si>
  <si>
    <t>0320313756</t>
  </si>
  <si>
    <t>07/03/1971</t>
  </si>
  <si>
    <t>49867018274</t>
  </si>
  <si>
    <t>0318792488</t>
  </si>
  <si>
    <t>AEBC-630707-UCA</t>
  </si>
  <si>
    <t>AEBC-630707-HVZNTL09</t>
  </si>
  <si>
    <t>07/07/1963</t>
  </si>
  <si>
    <t>49856302119</t>
  </si>
  <si>
    <t>ROBP-560317-H2A</t>
  </si>
  <si>
    <t>ROBP-560317-HTSDRT12</t>
  </si>
  <si>
    <t>17/03/1956</t>
  </si>
  <si>
    <t>49725616491</t>
  </si>
  <si>
    <t>JUJH-670905-J98</t>
  </si>
  <si>
    <t>JUJH-670905-HTSRRC05</t>
  </si>
  <si>
    <t>05/09/1967</t>
  </si>
  <si>
    <t>49836602190</t>
  </si>
  <si>
    <t>0317957570</t>
  </si>
  <si>
    <t>06/11/1982</t>
  </si>
  <si>
    <t>09008211030</t>
  </si>
  <si>
    <t>0318277903</t>
  </si>
  <si>
    <t>EICD-770111-</t>
  </si>
  <si>
    <t>11/01/1977</t>
  </si>
  <si>
    <t>09987731362</t>
  </si>
  <si>
    <t>23/01/1966</t>
  </si>
  <si>
    <t>49846637954</t>
  </si>
  <si>
    <t>0318278964</t>
  </si>
  <si>
    <t>GURJ-800909-</t>
  </si>
  <si>
    <t>GURJ-800909-H</t>
  </si>
  <si>
    <t>09/09/1980</t>
  </si>
  <si>
    <t>09998047030</t>
  </si>
  <si>
    <t>GAFJ-820820-</t>
  </si>
  <si>
    <t>GAFJ-820820-HTSRLS00</t>
  </si>
  <si>
    <t>20/08/1982</t>
  </si>
  <si>
    <t>09008278666</t>
  </si>
  <si>
    <t>27/01/1966</t>
  </si>
  <si>
    <t>49866649277</t>
  </si>
  <si>
    <t>0318279671</t>
  </si>
  <si>
    <t>15/01/1977</t>
  </si>
  <si>
    <t>49947749047</t>
  </si>
  <si>
    <t>0318279082</t>
  </si>
  <si>
    <t>GORR-820315-YY2</t>
  </si>
  <si>
    <t>GOAR-820315-M</t>
  </si>
  <si>
    <t>15/03/1982</t>
  </si>
  <si>
    <t>09008222490</t>
  </si>
  <si>
    <t>21/12/1977</t>
  </si>
  <si>
    <t>49927711454</t>
  </si>
  <si>
    <t>0318277462</t>
  </si>
  <si>
    <t>MESI-720206-5V8</t>
  </si>
  <si>
    <t>MESI-720206-H</t>
  </si>
  <si>
    <t>06/02/1972</t>
  </si>
  <si>
    <t>49907223876</t>
  </si>
  <si>
    <t>11/08/1982</t>
  </si>
  <si>
    <t>09038229309</t>
  </si>
  <si>
    <t>0318278496</t>
  </si>
  <si>
    <t>AAFA-711026-256</t>
  </si>
  <si>
    <t>26/10/1971</t>
  </si>
  <si>
    <t>49887136080</t>
  </si>
  <si>
    <t>01/03/1977</t>
  </si>
  <si>
    <t>49977745048</t>
  </si>
  <si>
    <t>0318278795</t>
  </si>
  <si>
    <t>04/11/1981</t>
  </si>
  <si>
    <t>49978249305</t>
  </si>
  <si>
    <t>0318279710</t>
  </si>
  <si>
    <t>07/08/1971</t>
  </si>
  <si>
    <t>49917135946</t>
  </si>
  <si>
    <t>0318278094</t>
  </si>
  <si>
    <t>26/06/1982</t>
  </si>
  <si>
    <t>09998239900</t>
  </si>
  <si>
    <t>0318279466</t>
  </si>
  <si>
    <t>ZUJO-840826-</t>
  </si>
  <si>
    <t>ZUJO-840826-HTSXSM08</t>
  </si>
  <si>
    <t>26/08/1984</t>
  </si>
  <si>
    <t>09008425275</t>
  </si>
  <si>
    <t>ROOP-790114-</t>
  </si>
  <si>
    <t>49725113135</t>
  </si>
  <si>
    <t>09/10/1985</t>
  </si>
  <si>
    <t>09038563012</t>
  </si>
  <si>
    <t>0318277873</t>
  </si>
  <si>
    <t>MACL-820502-</t>
  </si>
  <si>
    <t>02/05/1982</t>
  </si>
  <si>
    <t>09048212089</t>
  </si>
  <si>
    <t>SAHH-720429-T90</t>
  </si>
  <si>
    <t>SAHH-720429-HTSLRG07</t>
  </si>
  <si>
    <t>29/04/1972</t>
  </si>
  <si>
    <t>49917265503</t>
  </si>
  <si>
    <t>0318279608</t>
  </si>
  <si>
    <t>ROCJ-850122-</t>
  </si>
  <si>
    <t>ROCJ-850122-M</t>
  </si>
  <si>
    <t>22/01/1985</t>
  </si>
  <si>
    <t>09018510330</t>
  </si>
  <si>
    <t>MACIAS SAUCEDO LILIANA EDITH</t>
  </si>
  <si>
    <t>20/02/1985</t>
  </si>
  <si>
    <t>09028571694</t>
  </si>
  <si>
    <t>0318278580</t>
  </si>
  <si>
    <t>01/02/1979</t>
  </si>
  <si>
    <t>49977962007</t>
  </si>
  <si>
    <t>0318277846</t>
  </si>
  <si>
    <t>12/12/1985</t>
  </si>
  <si>
    <t>09048571047</t>
  </si>
  <si>
    <t>0318277248</t>
  </si>
  <si>
    <t>16/11/1983</t>
  </si>
  <si>
    <t>09018360884</t>
  </si>
  <si>
    <t>1029673590</t>
  </si>
  <si>
    <t>SAHO-790314-</t>
  </si>
  <si>
    <t>14/03/1979</t>
  </si>
  <si>
    <t>09987917581</t>
  </si>
  <si>
    <t>GUCL-711115-</t>
  </si>
  <si>
    <t>GUCL-711115-M</t>
  </si>
  <si>
    <t>15/11/1971</t>
  </si>
  <si>
    <t>09871366788</t>
  </si>
  <si>
    <t>ROVR-850111-</t>
  </si>
  <si>
    <t>11/01/1985</t>
  </si>
  <si>
    <t>09048582309</t>
  </si>
  <si>
    <t>12/08/1986</t>
  </si>
  <si>
    <t>49048609215</t>
  </si>
  <si>
    <t>0318278393</t>
  </si>
  <si>
    <t>EIGJ-780929-</t>
  </si>
  <si>
    <t>29/09/1978</t>
  </si>
  <si>
    <t>49977846861</t>
  </si>
  <si>
    <t>23/12/1983</t>
  </si>
  <si>
    <t>09018354010</t>
  </si>
  <si>
    <t>0318277976</t>
  </si>
  <si>
    <t>24/01/1969</t>
  </si>
  <si>
    <t>49886959110</t>
  </si>
  <si>
    <t>0318277798</t>
  </si>
  <si>
    <t>17/02/1984</t>
  </si>
  <si>
    <t>09038412178</t>
  </si>
  <si>
    <t>0318278731</t>
  </si>
  <si>
    <t>08/07/1963</t>
  </si>
  <si>
    <t>49836304367</t>
  </si>
  <si>
    <t>0318279859</t>
  </si>
  <si>
    <t>AULM-800224-</t>
  </si>
  <si>
    <t>AULM-800224-HVZQCD09</t>
  </si>
  <si>
    <t>24/02/1980</t>
  </si>
  <si>
    <t>09058004764</t>
  </si>
  <si>
    <t>03/05/1985</t>
  </si>
  <si>
    <t>09038580990</t>
  </si>
  <si>
    <t>0318278601</t>
  </si>
  <si>
    <t>PEHH-850514-</t>
  </si>
  <si>
    <t>PEHH-850514-MTSRRC01</t>
  </si>
  <si>
    <t>14/05/1985</t>
  </si>
  <si>
    <t>09018545724</t>
  </si>
  <si>
    <t>15/09/1966</t>
  </si>
  <si>
    <t>49826523190</t>
  </si>
  <si>
    <t>0318277716</t>
  </si>
  <si>
    <t>07/07/1982</t>
  </si>
  <si>
    <t>49008222058</t>
  </si>
  <si>
    <t>0318279130</t>
  </si>
  <si>
    <t>OICI-840814-</t>
  </si>
  <si>
    <t>OICI-840814-M</t>
  </si>
  <si>
    <t>14/08/1984</t>
  </si>
  <si>
    <t>09008442478</t>
  </si>
  <si>
    <t>16/03/1964</t>
  </si>
  <si>
    <t>89856402576</t>
  </si>
  <si>
    <t>0318277136</t>
  </si>
  <si>
    <t>ROEH-790807-</t>
  </si>
  <si>
    <t>07/08/1979</t>
  </si>
  <si>
    <t>09987948610</t>
  </si>
  <si>
    <t>AUDA-720802-</t>
  </si>
  <si>
    <t>AUDA-720802-M</t>
  </si>
  <si>
    <t>02/08/1972</t>
  </si>
  <si>
    <t>09047205423</t>
  </si>
  <si>
    <t>AERS-850130-</t>
  </si>
  <si>
    <t>AERS-850130-MVZNBL03</t>
  </si>
  <si>
    <t>30/01/1985</t>
  </si>
  <si>
    <t>09058525123</t>
  </si>
  <si>
    <t>25/07/1974</t>
  </si>
  <si>
    <t>49907437583</t>
  </si>
  <si>
    <t>0318278067</t>
  </si>
  <si>
    <t>28/02/1965</t>
  </si>
  <si>
    <t>49826539980</t>
  </si>
  <si>
    <t>0318278030</t>
  </si>
  <si>
    <t>VAMF-850115-</t>
  </si>
  <si>
    <t>VAMF-850115-M</t>
  </si>
  <si>
    <t>15/01/1985</t>
  </si>
  <si>
    <t>09018501867</t>
  </si>
  <si>
    <t>GAMA-850208-</t>
  </si>
  <si>
    <t>GAMA-850208-M</t>
  </si>
  <si>
    <t>08/02/1985</t>
  </si>
  <si>
    <t>09058532566</t>
  </si>
  <si>
    <t>HEAC-850101-</t>
  </si>
  <si>
    <t>01/01/1985</t>
  </si>
  <si>
    <t>09048538046</t>
  </si>
  <si>
    <t>15/02/1973</t>
  </si>
  <si>
    <t>49957344341</t>
  </si>
  <si>
    <t>0318277855</t>
  </si>
  <si>
    <t>27/02/1972</t>
  </si>
  <si>
    <t>09057202914</t>
  </si>
  <si>
    <t>0318278562</t>
  </si>
  <si>
    <t>AASL-870527-</t>
  </si>
  <si>
    <t>AASL-870527-M</t>
  </si>
  <si>
    <t>27/05/1987</t>
  </si>
  <si>
    <t>09058749368</t>
  </si>
  <si>
    <t>METL-770815-</t>
  </si>
  <si>
    <t>METL-770815-MTSLRL09</t>
  </si>
  <si>
    <t>15/08/1977</t>
  </si>
  <si>
    <t>49977741690</t>
  </si>
  <si>
    <t>MOGG-810611-</t>
  </si>
  <si>
    <t>11/06/1981</t>
  </si>
  <si>
    <t>49968175353</t>
  </si>
  <si>
    <t>COPF-790326-</t>
  </si>
  <si>
    <t>COPF-790326-M</t>
  </si>
  <si>
    <t>26/03/1979</t>
  </si>
  <si>
    <t>09997933925</t>
  </si>
  <si>
    <t>19/05/1972</t>
  </si>
  <si>
    <t>49887234679</t>
  </si>
  <si>
    <t>0318278843</t>
  </si>
  <si>
    <t>06/10/1983</t>
  </si>
  <si>
    <t>09008339195</t>
  </si>
  <si>
    <t>0318277640</t>
  </si>
  <si>
    <t>OEHJ-821109-</t>
  </si>
  <si>
    <t>09/11/1982</t>
  </si>
  <si>
    <t>09018200551</t>
  </si>
  <si>
    <t>07/01/1986</t>
  </si>
  <si>
    <t>09048623848</t>
  </si>
  <si>
    <t>0318279756</t>
  </si>
  <si>
    <t>RIRG-790114-</t>
  </si>
  <si>
    <t>49937075452</t>
  </si>
  <si>
    <t>17/08/1975</t>
  </si>
  <si>
    <t>49967575215</t>
  </si>
  <si>
    <t>0318278179</t>
  </si>
  <si>
    <t>MUCA-681107-</t>
  </si>
  <si>
    <t>07/11/1968</t>
  </si>
  <si>
    <t>45896842601</t>
  </si>
  <si>
    <t>21/09/1984</t>
  </si>
  <si>
    <t>09058407413</t>
  </si>
  <si>
    <t>0318277387</t>
  </si>
  <si>
    <t>JUSE-840306-</t>
  </si>
  <si>
    <t>06/03/1984</t>
  </si>
  <si>
    <t>09058441867</t>
  </si>
  <si>
    <t>Aguilar Santiago Victor Eleno</t>
  </si>
  <si>
    <t>AGUILAR SANTIAGO VICTOR ELENO</t>
  </si>
  <si>
    <t>AUSV-870503-</t>
  </si>
  <si>
    <t>AUSV-870503-HTSGNC06</t>
  </si>
  <si>
    <t>03/05/1987</t>
  </si>
  <si>
    <t>09058738908</t>
  </si>
  <si>
    <t>MASO-780622-131</t>
  </si>
  <si>
    <t>MASO-780622-MTSRLL02</t>
  </si>
  <si>
    <t>09057800642</t>
  </si>
  <si>
    <t>30/12/1964</t>
  </si>
  <si>
    <t>49836438280</t>
  </si>
  <si>
    <t>0318277743</t>
  </si>
  <si>
    <t>16/11/1979</t>
  </si>
  <si>
    <t>09987914059</t>
  </si>
  <si>
    <t>0318279019</t>
  </si>
  <si>
    <t>MACR-850311-</t>
  </si>
  <si>
    <t>11/03/1985</t>
  </si>
  <si>
    <t>09048509906</t>
  </si>
  <si>
    <t>01/07/1976</t>
  </si>
  <si>
    <t>49947676398</t>
  </si>
  <si>
    <t>0318278683</t>
  </si>
  <si>
    <t>SIPM-830203-</t>
  </si>
  <si>
    <t>SIPM-830203-HTSLRG01</t>
  </si>
  <si>
    <t>03/02/1983</t>
  </si>
  <si>
    <t>09018344607</t>
  </si>
  <si>
    <t>CAGS-831213-</t>
  </si>
  <si>
    <t>13/12/1983</t>
  </si>
  <si>
    <t>09028330265</t>
  </si>
  <si>
    <t>HEMD-810204-</t>
  </si>
  <si>
    <t>HEMD-810204-M</t>
  </si>
  <si>
    <t>04/02/1981</t>
  </si>
  <si>
    <t>09998147301</t>
  </si>
  <si>
    <t>GOCM-480821-</t>
  </si>
  <si>
    <t>GOCM-480821-M</t>
  </si>
  <si>
    <t>21/08/1948</t>
  </si>
  <si>
    <t>49664819957</t>
  </si>
  <si>
    <t>04/09/1984</t>
  </si>
  <si>
    <t>09048453261</t>
  </si>
  <si>
    <t>0318278517</t>
  </si>
  <si>
    <t>BARRON MARTINEZ GWENDOLYNE YAHAIRA</t>
  </si>
  <si>
    <t>28/01/1982</t>
  </si>
  <si>
    <t>09068203786</t>
  </si>
  <si>
    <t>0318277293</t>
  </si>
  <si>
    <t>ROBJ-880612-</t>
  </si>
  <si>
    <t>12/06/1988</t>
  </si>
  <si>
    <t>09068816843</t>
  </si>
  <si>
    <t>ROCH-540303-HC7</t>
  </si>
  <si>
    <t>ROCH-540303-HTSDNR01</t>
  </si>
  <si>
    <t>03/03/1954</t>
  </si>
  <si>
    <t>49715402795</t>
  </si>
  <si>
    <t>-540303-</t>
  </si>
  <si>
    <t>AADC-611104-JF2</t>
  </si>
  <si>
    <t>AADC-611104-HTSLQR09</t>
  </si>
  <si>
    <t>04/11/1961</t>
  </si>
  <si>
    <t>49796125711</t>
  </si>
  <si>
    <t>0318277163</t>
  </si>
  <si>
    <t>ROCF-880302-</t>
  </si>
  <si>
    <t>ROCF-880302-M</t>
  </si>
  <si>
    <t>02/03/1988</t>
  </si>
  <si>
    <t>09058856007</t>
  </si>
  <si>
    <t>AOLF-841122-</t>
  </si>
  <si>
    <t>AOLF-841122-M</t>
  </si>
  <si>
    <t>22/11/1984</t>
  </si>
  <si>
    <t>09038412624</t>
  </si>
  <si>
    <t>RAHE-700823-</t>
  </si>
  <si>
    <t>RAHE-700823-M</t>
  </si>
  <si>
    <t>23/08/1970</t>
  </si>
  <si>
    <t>09897046109</t>
  </si>
  <si>
    <t>LAAR-800711-</t>
  </si>
  <si>
    <t>LAAR-800711-M</t>
  </si>
  <si>
    <t>11/07/1980</t>
  </si>
  <si>
    <t>09008013733</t>
  </si>
  <si>
    <t>ROCR-791014-</t>
  </si>
  <si>
    <t>ROCR-791014-M</t>
  </si>
  <si>
    <t>14/10/1979</t>
  </si>
  <si>
    <t>41017906136</t>
  </si>
  <si>
    <t>TOMJ-820203-</t>
  </si>
  <si>
    <t>TOMJ-820203-M</t>
  </si>
  <si>
    <t>03/02/1982</t>
  </si>
  <si>
    <t>09068201582</t>
  </si>
  <si>
    <t>ZUNJ-880215-</t>
  </si>
  <si>
    <t>ZUNJ-880215-M</t>
  </si>
  <si>
    <t>15/02/1988</t>
  </si>
  <si>
    <t>09068828137</t>
  </si>
  <si>
    <t>12/11/1982</t>
  </si>
  <si>
    <t>49008208156</t>
  </si>
  <si>
    <t>0318277529</t>
  </si>
  <si>
    <t>BAHJ-700328-</t>
  </si>
  <si>
    <t>BAHJ-700328-M</t>
  </si>
  <si>
    <t>28/03/1970</t>
  </si>
  <si>
    <t>49907040874</t>
  </si>
  <si>
    <t>01/12/1967</t>
  </si>
  <si>
    <t>49856750853</t>
  </si>
  <si>
    <t>0318277332</t>
  </si>
  <si>
    <t>SAMR-811024-</t>
  </si>
  <si>
    <t>SAMR-811024-M</t>
  </si>
  <si>
    <t>24/10/1981</t>
  </si>
  <si>
    <t>09988120227</t>
  </si>
  <si>
    <t>10/12/1974</t>
  </si>
  <si>
    <t>49897451073</t>
  </si>
  <si>
    <t>0318279411</t>
  </si>
  <si>
    <t>27/01/1985</t>
  </si>
  <si>
    <t>09048551205</t>
  </si>
  <si>
    <t>56717390244</t>
  </si>
  <si>
    <t>OFICNA CENTRO</t>
  </si>
  <si>
    <t>LOJE-830529-</t>
  </si>
  <si>
    <t>LOJE-830529-HQRPRM05</t>
  </si>
  <si>
    <t>29/05/1983</t>
  </si>
  <si>
    <t>67028305620</t>
  </si>
  <si>
    <t>RAGI-850209-</t>
  </si>
  <si>
    <t>09/02/1985</t>
  </si>
  <si>
    <t>09068522250</t>
  </si>
  <si>
    <t>24/10/1979</t>
  </si>
  <si>
    <t>09007905426</t>
  </si>
  <si>
    <t>0318278124</t>
  </si>
  <si>
    <t>29/01/1983</t>
  </si>
  <si>
    <t>09068310938</t>
  </si>
  <si>
    <t>0318277435</t>
  </si>
  <si>
    <t>14/06/1977</t>
  </si>
  <si>
    <t>49957762211</t>
  </si>
  <si>
    <t>0596888666</t>
  </si>
  <si>
    <t>18/01/1988</t>
  </si>
  <si>
    <t>09068840017</t>
  </si>
  <si>
    <t>0318279653</t>
  </si>
  <si>
    <t>25/12/1970</t>
  </si>
  <si>
    <t>72027000651</t>
  </si>
  <si>
    <t>0318279091</t>
  </si>
  <si>
    <t>COGM-801110-</t>
  </si>
  <si>
    <t>COGM-801110-M</t>
  </si>
  <si>
    <t>10/11/1980</t>
  </si>
  <si>
    <t>09998018205</t>
  </si>
  <si>
    <t>16/03/1981</t>
  </si>
  <si>
    <t>49968162591</t>
  </si>
  <si>
    <t>0318279242</t>
  </si>
  <si>
    <t>06/12/1987</t>
  </si>
  <si>
    <t>09068763359</t>
  </si>
  <si>
    <t>0318278058</t>
  </si>
  <si>
    <t>09997843595</t>
  </si>
  <si>
    <t>0318278076</t>
  </si>
  <si>
    <t>01/08/1982</t>
  </si>
  <si>
    <t>09008205404</t>
  </si>
  <si>
    <t>0318279336</t>
  </si>
  <si>
    <t>HERM-690426-PT4</t>
  </si>
  <si>
    <t>HERM-690426-HVZRYR09</t>
  </si>
  <si>
    <t>26/04/1969</t>
  </si>
  <si>
    <t>24926972290</t>
  </si>
  <si>
    <t>05/06/1980</t>
  </si>
  <si>
    <t>09018021072</t>
  </si>
  <si>
    <t>0318279390</t>
  </si>
  <si>
    <t>MASM-880613-</t>
  </si>
  <si>
    <t>MASM-880613-MTSCCR09</t>
  </si>
  <si>
    <t>13/06/1988</t>
  </si>
  <si>
    <t>09068874149</t>
  </si>
  <si>
    <t>HEON-751113-</t>
  </si>
  <si>
    <t>13/11/1975</t>
  </si>
  <si>
    <t>49957562959</t>
  </si>
  <si>
    <t>SOMO-710806-</t>
  </si>
  <si>
    <t>06/08/1971</t>
  </si>
  <si>
    <t>09897168259</t>
  </si>
  <si>
    <t>BACV-840530-</t>
  </si>
  <si>
    <t>BACV-840530-M</t>
  </si>
  <si>
    <t>30/05/1984</t>
  </si>
  <si>
    <t>09068409433</t>
  </si>
  <si>
    <t>28/06/1979</t>
  </si>
  <si>
    <t>09087902673</t>
  </si>
  <si>
    <t>0318279729</t>
  </si>
  <si>
    <t>TOHA-700415-</t>
  </si>
  <si>
    <t>TOHA-700415-M</t>
  </si>
  <si>
    <t>15/04/1970</t>
  </si>
  <si>
    <t>09897075629</t>
  </si>
  <si>
    <t>25/03/1974</t>
  </si>
  <si>
    <t>49927475050</t>
  </si>
  <si>
    <t>0318277891</t>
  </si>
  <si>
    <t>RIGK-820928-</t>
  </si>
  <si>
    <t>RIGK-820928-M</t>
  </si>
  <si>
    <t>28/09/1982</t>
  </si>
  <si>
    <t>49978257282</t>
  </si>
  <si>
    <t>31/10/1989</t>
  </si>
  <si>
    <t>09068974139</t>
  </si>
  <si>
    <t>0318277154</t>
  </si>
  <si>
    <t>28/10/1987</t>
  </si>
  <si>
    <t>09068778993</t>
  </si>
  <si>
    <t>0318279402</t>
  </si>
  <si>
    <t>19/11/1971</t>
  </si>
  <si>
    <t>09067104324</t>
  </si>
  <si>
    <t>0318277417</t>
  </si>
  <si>
    <t>GAOJ-690615-</t>
  </si>
  <si>
    <t>GAOJ-690615-M</t>
  </si>
  <si>
    <t>15/06/1969</t>
  </si>
  <si>
    <t>49866919647</t>
  </si>
  <si>
    <t>TEAM-770130-</t>
  </si>
  <si>
    <t>TEAM-770130-M</t>
  </si>
  <si>
    <t>30/01/1977</t>
  </si>
  <si>
    <t>49927747599</t>
  </si>
  <si>
    <t>28/10/1971</t>
  </si>
  <si>
    <t>09897240777</t>
  </si>
  <si>
    <t>0318279943</t>
  </si>
  <si>
    <t>PERP-880819-</t>
  </si>
  <si>
    <t>PERP-880819-M</t>
  </si>
  <si>
    <t>19/08/1988</t>
  </si>
  <si>
    <t>09068899138</t>
  </si>
  <si>
    <t>REEH-871230-</t>
  </si>
  <si>
    <t>REEH-871230-M</t>
  </si>
  <si>
    <t>30/12/1987</t>
  </si>
  <si>
    <t>09048733886</t>
  </si>
  <si>
    <t>28/01/1971</t>
  </si>
  <si>
    <t>09907127758</t>
  </si>
  <si>
    <t>0318277985</t>
  </si>
  <si>
    <t>09067605155</t>
  </si>
  <si>
    <t>0318279550</t>
  </si>
  <si>
    <t>14/04/1980</t>
  </si>
  <si>
    <t>49968085727</t>
  </si>
  <si>
    <t>0318277239</t>
  </si>
  <si>
    <t>08/12/1977</t>
  </si>
  <si>
    <t>09067706995</t>
  </si>
  <si>
    <t>0318279028</t>
  </si>
  <si>
    <t>06/11/1976</t>
  </si>
  <si>
    <t>92947673080</t>
  </si>
  <si>
    <t>0318278487</t>
  </si>
  <si>
    <t>BIRJ-811207-</t>
  </si>
  <si>
    <t>BIRJ-811207-M</t>
  </si>
  <si>
    <t>07/12/1981</t>
  </si>
  <si>
    <t>09988109535</t>
  </si>
  <si>
    <t>18/10/1983</t>
  </si>
  <si>
    <t>09018397167</t>
  </si>
  <si>
    <t>0318278209</t>
  </si>
  <si>
    <t>CUPR-681002-</t>
  </si>
  <si>
    <t>CUPR-681002-HTSRCB02</t>
  </si>
  <si>
    <t>02/10/1968</t>
  </si>
  <si>
    <t>49906865404</t>
  </si>
  <si>
    <t>29/09/1963</t>
  </si>
  <si>
    <t>49806335656</t>
  </si>
  <si>
    <t>0318277453</t>
  </si>
  <si>
    <t>MAPG-640502-</t>
  </si>
  <si>
    <t>MAPG-640502-M</t>
  </si>
  <si>
    <t>02/05/1964</t>
  </si>
  <si>
    <t>49846433743</t>
  </si>
  <si>
    <t>12/01/1982</t>
  </si>
  <si>
    <t>09068208314</t>
  </si>
  <si>
    <t>0318279073</t>
  </si>
  <si>
    <t>COOM-880211-</t>
  </si>
  <si>
    <t>COOM-880211-HVZNRR05</t>
  </si>
  <si>
    <t>11/02/1988</t>
  </si>
  <si>
    <t>49068820965</t>
  </si>
  <si>
    <t>DISD-860811-UZ1</t>
  </si>
  <si>
    <t>DISD-860811-HTSZLN01</t>
  </si>
  <si>
    <t>11/08/1986</t>
  </si>
  <si>
    <t>09048621958</t>
  </si>
  <si>
    <t>01/05/1977</t>
  </si>
  <si>
    <t>49947763196</t>
  </si>
  <si>
    <t>0318278610</t>
  </si>
  <si>
    <t>10/05/1972</t>
  </si>
  <si>
    <t>65907243094</t>
  </si>
  <si>
    <t>0318277686</t>
  </si>
  <si>
    <t>POCA-850902-</t>
  </si>
  <si>
    <t>POCA-850902-M</t>
  </si>
  <si>
    <t>02/09/1985</t>
  </si>
  <si>
    <t>09058529521</t>
  </si>
  <si>
    <t>04/05/1978</t>
  </si>
  <si>
    <t>37947800373</t>
  </si>
  <si>
    <t>0318277556</t>
  </si>
  <si>
    <t>25/01/1988</t>
  </si>
  <si>
    <t>09058804320</t>
  </si>
  <si>
    <t>0320259827</t>
  </si>
  <si>
    <t>13/02/1970</t>
  </si>
  <si>
    <t>09077000785</t>
  </si>
  <si>
    <t>0318277444</t>
  </si>
  <si>
    <t>CACM-830914-</t>
  </si>
  <si>
    <t>CACM-830914-M</t>
  </si>
  <si>
    <t>14/09/1983</t>
  </si>
  <si>
    <t>09018312901</t>
  </si>
  <si>
    <t>05/11/1979</t>
  </si>
  <si>
    <t>09987923076</t>
  </si>
  <si>
    <t>0318277471</t>
  </si>
  <si>
    <t>SAHA-801204-</t>
  </si>
  <si>
    <t>SAHA-801204-M</t>
  </si>
  <si>
    <t>04/12/1980</t>
  </si>
  <si>
    <t>09008000656</t>
  </si>
  <si>
    <t>RUOT-851127-</t>
  </si>
  <si>
    <t>RUOT-851127-M</t>
  </si>
  <si>
    <t>27/11/1985</t>
  </si>
  <si>
    <t>09028567098</t>
  </si>
  <si>
    <t>06/10/1982</t>
  </si>
  <si>
    <t>09998278320</t>
  </si>
  <si>
    <t>0318279804</t>
  </si>
  <si>
    <t>SACJ-840915-</t>
  </si>
  <si>
    <t>SACJ-840915-M</t>
  </si>
  <si>
    <t>15/09/1984</t>
  </si>
  <si>
    <t>09058431660</t>
  </si>
  <si>
    <t>20/11/1987</t>
  </si>
  <si>
    <t>09078719284</t>
  </si>
  <si>
    <t>0318277583</t>
  </si>
  <si>
    <t>26/10/1979</t>
  </si>
  <si>
    <t>43987958915</t>
  </si>
  <si>
    <t>1015349188</t>
  </si>
  <si>
    <t>CASJ-630411-</t>
  </si>
  <si>
    <t>CASJ-630411-M</t>
  </si>
  <si>
    <t>11/04/1963</t>
  </si>
  <si>
    <t>49816450552</t>
  </si>
  <si>
    <t>DIVN-670722-</t>
  </si>
  <si>
    <t>DIVN-670722-MSPZLR00</t>
  </si>
  <si>
    <t>22/07/1967</t>
  </si>
  <si>
    <t>49876748614</t>
  </si>
  <si>
    <t>16/12/1967</t>
  </si>
  <si>
    <t>09016704257</t>
  </si>
  <si>
    <t>0318279596</t>
  </si>
  <si>
    <t>GOSG-880129-</t>
  </si>
  <si>
    <t>GOSG-880129-M</t>
  </si>
  <si>
    <t>29/01/1988</t>
  </si>
  <si>
    <t>49068801700</t>
  </si>
  <si>
    <t>20/06/1980</t>
  </si>
  <si>
    <t>09018008301</t>
  </si>
  <si>
    <t>0319938199</t>
  </si>
  <si>
    <t>17/12/1986</t>
  </si>
  <si>
    <t>09058614398</t>
  </si>
  <si>
    <t>0335637924</t>
  </si>
  <si>
    <t>MOHO-870708-</t>
  </si>
  <si>
    <t>MOHO-870708-M</t>
  </si>
  <si>
    <t>08/07/1987</t>
  </si>
  <si>
    <t>09068753004</t>
  </si>
  <si>
    <t>PESJ-870908-</t>
  </si>
  <si>
    <t>PESJ-870908-M</t>
  </si>
  <si>
    <t>08/09/1987</t>
  </si>
  <si>
    <t>09068799783</t>
  </si>
  <si>
    <t>23/03/1986</t>
  </si>
  <si>
    <t>09058662439</t>
  </si>
  <si>
    <t>0318279064</t>
  </si>
  <si>
    <t>REGK-870928-</t>
  </si>
  <si>
    <t>REGK-870928-M</t>
  </si>
  <si>
    <t>28/09/1987</t>
  </si>
  <si>
    <t>09078730471</t>
  </si>
  <si>
    <t>BOLJ-820204-</t>
  </si>
  <si>
    <t>BOLJ-820204-M</t>
  </si>
  <si>
    <t>04/02/1982</t>
  </si>
  <si>
    <t>49978249602</t>
  </si>
  <si>
    <t>OESM-880123-</t>
  </si>
  <si>
    <t>OESM-880123-HTSLBR01</t>
  </si>
  <si>
    <t>23/01/1988</t>
  </si>
  <si>
    <t>09068844381</t>
  </si>
  <si>
    <t>16/11/1984</t>
  </si>
  <si>
    <t>09068405894</t>
  </si>
  <si>
    <t>0318279505</t>
  </si>
  <si>
    <t>03/07/1988</t>
  </si>
  <si>
    <t>09068892828</t>
  </si>
  <si>
    <t>0318278375</t>
  </si>
  <si>
    <t>PUJC-830801-</t>
  </si>
  <si>
    <t>PUJC-830801-M</t>
  </si>
  <si>
    <t>01/08/1983</t>
  </si>
  <si>
    <t>09058307928</t>
  </si>
  <si>
    <t>SAHE-861125-</t>
  </si>
  <si>
    <t>SAHE-861125-HVZRRN01</t>
  </si>
  <si>
    <t>25/11/1986</t>
  </si>
  <si>
    <t>09048611850</t>
  </si>
  <si>
    <t>06/03/1961</t>
  </si>
  <si>
    <t>49816123324</t>
  </si>
  <si>
    <t>0318278469</t>
  </si>
  <si>
    <t>17/09/1972</t>
  </si>
  <si>
    <t>49917237205</t>
  </si>
  <si>
    <t>0318277341</t>
  </si>
  <si>
    <t>SAHD-570720-</t>
  </si>
  <si>
    <t>SAHD-570720-HVZNDV04</t>
  </si>
  <si>
    <t>20/07/1957</t>
  </si>
  <si>
    <t>49755823470</t>
  </si>
  <si>
    <t>MAAP-850114-</t>
  </si>
  <si>
    <t>MAAP-850114-HTSRND09</t>
  </si>
  <si>
    <t>14/01/1985</t>
  </si>
  <si>
    <t>09028531227</t>
  </si>
  <si>
    <t>BAZG-130108-</t>
  </si>
  <si>
    <t>BAZG-130108-M</t>
  </si>
  <si>
    <t>08/01/2013</t>
  </si>
  <si>
    <t>09078864452</t>
  </si>
  <si>
    <t>12/06/1972</t>
  </si>
  <si>
    <t>49907265588</t>
  </si>
  <si>
    <t>0318277770</t>
  </si>
  <si>
    <t>GUVG-860213-</t>
  </si>
  <si>
    <t>GUVG-860213-MTSRRD03</t>
  </si>
  <si>
    <t>13/02/1986</t>
  </si>
  <si>
    <t>09048612247</t>
  </si>
  <si>
    <t>BEAF-880822-</t>
  </si>
  <si>
    <t>BEAF-880822-HTSTLL00</t>
  </si>
  <si>
    <t>22/08/1988</t>
  </si>
  <si>
    <t>09078819381</t>
  </si>
  <si>
    <t>CADM-610417-5P0</t>
  </si>
  <si>
    <t>CADM-610417-HTSSRG07</t>
  </si>
  <si>
    <t>17/04/1961</t>
  </si>
  <si>
    <t>32816103835</t>
  </si>
  <si>
    <t>23/11/1988</t>
  </si>
  <si>
    <t>09078884047</t>
  </si>
  <si>
    <t>0318278320</t>
  </si>
  <si>
    <t>30/08/1984</t>
  </si>
  <si>
    <t>09018465733</t>
  </si>
  <si>
    <t>0318279813</t>
  </si>
  <si>
    <t>RILJ-851002-</t>
  </si>
  <si>
    <t>RILJ-851002-HDFVNN04</t>
  </si>
  <si>
    <t>02/10/1985</t>
  </si>
  <si>
    <t>96028503629</t>
  </si>
  <si>
    <t>19/03/1983</t>
  </si>
  <si>
    <t>09008315922</t>
  </si>
  <si>
    <t>0318278357</t>
  </si>
  <si>
    <t>JUFM-790812-</t>
  </si>
  <si>
    <t>JUFM-790812-HTSRLG08</t>
  </si>
  <si>
    <t>12/08/1979</t>
  </si>
  <si>
    <t>49967975365</t>
  </si>
  <si>
    <t>AARA-870117-</t>
  </si>
  <si>
    <t>AARA-870117-HTSNVN08</t>
  </si>
  <si>
    <t>17/01/1987</t>
  </si>
  <si>
    <t>09058749749</t>
  </si>
  <si>
    <t>RUNE-811222-</t>
  </si>
  <si>
    <t>RUNE-811222-HTSZXD09</t>
  </si>
  <si>
    <t>22/12/1981</t>
  </si>
  <si>
    <t>09008148224</t>
  </si>
  <si>
    <t>25/03/1972</t>
  </si>
  <si>
    <t>49907266008</t>
  </si>
  <si>
    <t>0318278807</t>
  </si>
  <si>
    <t>13/04/1959</t>
  </si>
  <si>
    <t>49795914297</t>
  </si>
  <si>
    <t>0318278003</t>
  </si>
  <si>
    <t>LEBG-890405-</t>
  </si>
  <si>
    <t>LEBG-890405-HTSNNL00</t>
  </si>
  <si>
    <t>05/04/1989</t>
  </si>
  <si>
    <t>09058941395</t>
  </si>
  <si>
    <t>15/12/1988</t>
  </si>
  <si>
    <t>09088800785</t>
  </si>
  <si>
    <t>0318279662</t>
  </si>
  <si>
    <t>20/05/1989</t>
  </si>
  <si>
    <t>09068954818</t>
  </si>
  <si>
    <t>0318280024</t>
  </si>
  <si>
    <t>MEFM-750228-</t>
  </si>
  <si>
    <t>MEFM-750228-M</t>
  </si>
  <si>
    <t>28/02/1975</t>
  </si>
  <si>
    <t>49937556097</t>
  </si>
  <si>
    <t>ACUÑA VAZQUEZ MANUEL</t>
  </si>
  <si>
    <t>23/03/1974</t>
  </si>
  <si>
    <t>49937404322</t>
  </si>
  <si>
    <t>0318785800</t>
  </si>
  <si>
    <t>RANGEL CAMPOS MA MARINA</t>
  </si>
  <si>
    <t>01/06/1986</t>
  </si>
  <si>
    <t>09088604773</t>
  </si>
  <si>
    <t>0318279381</t>
  </si>
  <si>
    <t>11/01/1981</t>
  </si>
  <si>
    <t>09998107016</t>
  </si>
  <si>
    <t>0318279578</t>
  </si>
  <si>
    <t>14/10/1984</t>
  </si>
  <si>
    <t>09088402228</t>
  </si>
  <si>
    <t>0318277659</t>
  </si>
  <si>
    <t>26/04/1979</t>
  </si>
  <si>
    <t>09007948673</t>
  </si>
  <si>
    <t>0318279699</t>
  </si>
  <si>
    <t>RUAO-900517-PIA</t>
  </si>
  <si>
    <t>RUAO-900517-HTSZNS01</t>
  </si>
  <si>
    <t>17/05/1990</t>
  </si>
  <si>
    <t>09079062536</t>
  </si>
  <si>
    <t>RIVJ-661015-</t>
  </si>
  <si>
    <t>RIVJ-661015-HTSVLS03</t>
  </si>
  <si>
    <t>15/10/1966</t>
  </si>
  <si>
    <t>49846534847</t>
  </si>
  <si>
    <t>TAFJ-721125-</t>
  </si>
  <si>
    <t>TAFJ-721125-M</t>
  </si>
  <si>
    <t>25/11/1972</t>
  </si>
  <si>
    <t>49907266628</t>
  </si>
  <si>
    <t>AARA-671114-2H5</t>
  </si>
  <si>
    <t>AARA-671114-HTSPDN07</t>
  </si>
  <si>
    <t>14/11/1967</t>
  </si>
  <si>
    <t>49856703241</t>
  </si>
  <si>
    <t>SACL-900212-UZ1</t>
  </si>
  <si>
    <t>SACL-900212-HTSNRP00</t>
  </si>
  <si>
    <t>12/02/1990</t>
  </si>
  <si>
    <t>09069005297</t>
  </si>
  <si>
    <t>BAMG-560324-BG2</t>
  </si>
  <si>
    <t>BAMG-560324-HTSRRB08</t>
  </si>
  <si>
    <t>24/03/1956</t>
  </si>
  <si>
    <t>49745628252</t>
  </si>
  <si>
    <t>25/07/1989</t>
  </si>
  <si>
    <t>09078978476</t>
  </si>
  <si>
    <t>0318279420</t>
  </si>
  <si>
    <t>AERJ-890222-PVA</t>
  </si>
  <si>
    <t>AERJ-890222-HTSRVS05</t>
  </si>
  <si>
    <t>22/02/1989</t>
  </si>
  <si>
    <t>09088931275</t>
  </si>
  <si>
    <t>03/01/1990</t>
  </si>
  <si>
    <t>09079040458</t>
  </si>
  <si>
    <t>0318278599</t>
  </si>
  <si>
    <t>EINL-760812-RK9</t>
  </si>
  <si>
    <t>EINL-760812-HTSSVS07</t>
  </si>
  <si>
    <t>12/08/1976</t>
  </si>
  <si>
    <t>49937675913</t>
  </si>
  <si>
    <t>24/01/1989</t>
  </si>
  <si>
    <t>09078967719</t>
  </si>
  <si>
    <t>0318279569</t>
  </si>
  <si>
    <t>PEMJ-871126-M33</t>
  </si>
  <si>
    <t>PEMJ-871126-HTSRRH04</t>
  </si>
  <si>
    <t>26/11/1987</t>
  </si>
  <si>
    <t>09068714469</t>
  </si>
  <si>
    <t>0318279206</t>
  </si>
  <si>
    <t>13/08/1967</t>
  </si>
  <si>
    <t>49856764144</t>
  </si>
  <si>
    <t>0318279895</t>
  </si>
  <si>
    <t>19/05/1970</t>
  </si>
  <si>
    <t>49867022151</t>
  </si>
  <si>
    <t>0318278049</t>
  </si>
  <si>
    <t>OOHJ-860615-</t>
  </si>
  <si>
    <t>OOHJ-860615-M</t>
  </si>
  <si>
    <t>15/06/1986</t>
  </si>
  <si>
    <t>09048677448</t>
  </si>
  <si>
    <t>17/03/1991</t>
  </si>
  <si>
    <t>09089144472</t>
  </si>
  <si>
    <t>0318279738</t>
  </si>
  <si>
    <t>23/01/1981</t>
  </si>
  <si>
    <t>09998187554</t>
  </si>
  <si>
    <t>0318278973</t>
  </si>
  <si>
    <t>RIMI-871229-</t>
  </si>
  <si>
    <t>RIMI-871229-M</t>
  </si>
  <si>
    <t>29/12/1987</t>
  </si>
  <si>
    <t>09078741874</t>
  </si>
  <si>
    <t>05/03/1986</t>
  </si>
  <si>
    <t>09088620829</t>
  </si>
  <si>
    <t>0318279587</t>
  </si>
  <si>
    <t>Acosta Perez Honorio</t>
  </si>
  <si>
    <t>ACOSTA PEREZ HONORIO</t>
  </si>
  <si>
    <t>PTAX API</t>
  </si>
  <si>
    <t>AOPH-850211-</t>
  </si>
  <si>
    <t>AOPH-850211-M</t>
  </si>
  <si>
    <t>11/02/1985</t>
  </si>
  <si>
    <t>09028553411</t>
  </si>
  <si>
    <t>HEMG-901002-</t>
  </si>
  <si>
    <t>HEMG-901002-M</t>
  </si>
  <si>
    <t>02/10/1990</t>
  </si>
  <si>
    <t>09089006556</t>
  </si>
  <si>
    <t>07/10/1982</t>
  </si>
  <si>
    <t>09088209086</t>
  </si>
  <si>
    <t>0318279046</t>
  </si>
  <si>
    <t>21/08/1976</t>
  </si>
  <si>
    <t>49967675015</t>
  </si>
  <si>
    <t>0318279251</t>
  </si>
  <si>
    <t>COCC-860914-689</t>
  </si>
  <si>
    <t>COCC-860914-HTSNSL08</t>
  </si>
  <si>
    <t>14/09/1986</t>
  </si>
  <si>
    <t>09078619088</t>
  </si>
  <si>
    <t>0318277501</t>
  </si>
  <si>
    <t>20/05/1987</t>
  </si>
  <si>
    <t>09068752105</t>
  </si>
  <si>
    <t>0318278629</t>
  </si>
  <si>
    <t>26/12/1989</t>
  </si>
  <si>
    <t>09088954186</t>
  </si>
  <si>
    <t>0318278281</t>
  </si>
  <si>
    <t>03/07/1980</t>
  </si>
  <si>
    <t>09008011174</t>
  </si>
  <si>
    <t>0318278384</t>
  </si>
  <si>
    <t>OEJJ-870526-</t>
  </si>
  <si>
    <t>OEJJ-870526-M</t>
  </si>
  <si>
    <t>26/05/1987</t>
  </si>
  <si>
    <t>49967871416</t>
  </si>
  <si>
    <t>PAHA-741128-</t>
  </si>
  <si>
    <t>PAHA-741128-M</t>
  </si>
  <si>
    <t>28/11/1974</t>
  </si>
  <si>
    <t>49947453038</t>
  </si>
  <si>
    <t>RAAR-871207-</t>
  </si>
  <si>
    <t>RAAR-871207-M</t>
  </si>
  <si>
    <t>07/12/1987</t>
  </si>
  <si>
    <t>09088734364</t>
  </si>
  <si>
    <t>07/04/1965</t>
  </si>
  <si>
    <t>49816324054</t>
  </si>
  <si>
    <t>0318277369</t>
  </si>
  <si>
    <t>24/09/1990</t>
  </si>
  <si>
    <t>09089081260</t>
  </si>
  <si>
    <t>0318279840</t>
  </si>
  <si>
    <t>27/07/1969</t>
  </si>
  <si>
    <t>09996913019</t>
  </si>
  <si>
    <t>0318277538</t>
  </si>
  <si>
    <t>19/09/1972</t>
  </si>
  <si>
    <t>49907243031</t>
  </si>
  <si>
    <t>0318278348</t>
  </si>
  <si>
    <t>CABA-890421-</t>
  </si>
  <si>
    <t>CABA-890421-M</t>
  </si>
  <si>
    <t>21/04/1989</t>
  </si>
  <si>
    <t>09068995175</t>
  </si>
  <si>
    <t>06/10/1975</t>
  </si>
  <si>
    <t>49967575645</t>
  </si>
  <si>
    <t>0318279907</t>
  </si>
  <si>
    <t>11/08/1990</t>
  </si>
  <si>
    <t>09069029958</t>
  </si>
  <si>
    <t>0318278777</t>
  </si>
  <si>
    <t>29/10/1990</t>
  </si>
  <si>
    <t>09099001332</t>
  </si>
  <si>
    <t>0318277284</t>
  </si>
  <si>
    <t>25/03/1971</t>
  </si>
  <si>
    <t>49907165960</t>
  </si>
  <si>
    <t>0318278816</t>
  </si>
  <si>
    <t>RIHA-820202-8X0</t>
  </si>
  <si>
    <t>RIHA-820202-HTSNRL00</t>
  </si>
  <si>
    <t>02/02/1982</t>
  </si>
  <si>
    <t>09998224522</t>
  </si>
  <si>
    <t>PEPM-880903-SS5</t>
  </si>
  <si>
    <t>PEPM-880903-MTSRRR00</t>
  </si>
  <si>
    <t>03/09/1988</t>
  </si>
  <si>
    <t>09098805733</t>
  </si>
  <si>
    <t>TOHJ-890716-8C1</t>
  </si>
  <si>
    <t>TOHJ-890716-HTSRRR02</t>
  </si>
  <si>
    <t>16/07/1989</t>
  </si>
  <si>
    <t>09098911093</t>
  </si>
  <si>
    <t>JIBR-840915-U12</t>
  </si>
  <si>
    <t>JIBR-840915-HTSMRB03</t>
  </si>
  <si>
    <t>09018476433</t>
  </si>
  <si>
    <t>10/03/1979</t>
  </si>
  <si>
    <t>49947959505</t>
  </si>
  <si>
    <t>0318279279</t>
  </si>
  <si>
    <t>EONM-911119-GL0</t>
  </si>
  <si>
    <t>EONM-911119-HTSSXR07</t>
  </si>
  <si>
    <t>19/11/1991</t>
  </si>
  <si>
    <t>09099125859</t>
  </si>
  <si>
    <t>12/05/1971</t>
  </si>
  <si>
    <t>49877125804</t>
  </si>
  <si>
    <t>0318278441</t>
  </si>
  <si>
    <t>02/10/1986</t>
  </si>
  <si>
    <t>09098612972</t>
  </si>
  <si>
    <t>0319940316</t>
  </si>
  <si>
    <t>OEGA-851024-</t>
  </si>
  <si>
    <t>OEGA-851024-M</t>
  </si>
  <si>
    <t>24/10/1985</t>
  </si>
  <si>
    <t>09048506548</t>
  </si>
  <si>
    <t>TERF-800529-XT5</t>
  </si>
  <si>
    <t>TERF-800529-M</t>
  </si>
  <si>
    <t>29/05/1980</t>
  </si>
  <si>
    <t>67998013121</t>
  </si>
  <si>
    <t>08/07/1976</t>
  </si>
  <si>
    <t>49917665801</t>
  </si>
  <si>
    <t>0318279484</t>
  </si>
  <si>
    <t>OEJG-800930-</t>
  </si>
  <si>
    <t>OEJG-800930-M</t>
  </si>
  <si>
    <t>30/09/1980</t>
  </si>
  <si>
    <t>49978048178</t>
  </si>
  <si>
    <t>11/08/1979</t>
  </si>
  <si>
    <t>49977914057</t>
  </si>
  <si>
    <t>0318279934</t>
  </si>
  <si>
    <t>04/12/1986</t>
  </si>
  <si>
    <t>49048600651</t>
  </si>
  <si>
    <t>0318278535</t>
  </si>
  <si>
    <t>09/03/1984</t>
  </si>
  <si>
    <t>09018437096</t>
  </si>
  <si>
    <t>0318277408</t>
  </si>
  <si>
    <t>CAFM-860910-</t>
  </si>
  <si>
    <t>CAFM-860910-M</t>
  </si>
  <si>
    <t>10/09/1986</t>
  </si>
  <si>
    <t>09078628071</t>
  </si>
  <si>
    <t>GAGA-900723-RH2</t>
  </si>
  <si>
    <t>GAGA-900723-MTSRRN05</t>
  </si>
  <si>
    <t>23/07/1990</t>
  </si>
  <si>
    <t>09089088109</t>
  </si>
  <si>
    <t>0831748788</t>
  </si>
  <si>
    <t>08/07/1991</t>
  </si>
  <si>
    <t>09099150592</t>
  </si>
  <si>
    <t>0318279149</t>
  </si>
  <si>
    <t>MAFE-871218-</t>
  </si>
  <si>
    <t>MAFE-871218-M</t>
  </si>
  <si>
    <t>18/12/1987</t>
  </si>
  <si>
    <t>09078760155</t>
  </si>
  <si>
    <t>31/05/1990</t>
  </si>
  <si>
    <t>09079085636</t>
  </si>
  <si>
    <t>0318278946</t>
  </si>
  <si>
    <t>COTR-920419-</t>
  </si>
  <si>
    <t>COTR-920419-M</t>
  </si>
  <si>
    <t>19/04/1992</t>
  </si>
  <si>
    <t>09109200684</t>
  </si>
  <si>
    <t>01/02/1992</t>
  </si>
  <si>
    <t>09109203597</t>
  </si>
  <si>
    <t>0318279989</t>
  </si>
  <si>
    <t>SAMJ-911115-</t>
  </si>
  <si>
    <t>SAMJ-911115-M</t>
  </si>
  <si>
    <t>15/11/1991</t>
  </si>
  <si>
    <t>09109104704</t>
  </si>
  <si>
    <t>14/01/1991</t>
  </si>
  <si>
    <t>09109108747</t>
  </si>
  <si>
    <t>0319941863</t>
  </si>
  <si>
    <t>18/10/1989</t>
  </si>
  <si>
    <t>09058947004</t>
  </si>
  <si>
    <t>0318279167</t>
  </si>
  <si>
    <t>10/11/1986</t>
  </si>
  <si>
    <t>09078637668</t>
  </si>
  <si>
    <t>0318278263</t>
  </si>
  <si>
    <t>25/08/1976</t>
  </si>
  <si>
    <t>09987606663</t>
  </si>
  <si>
    <t>56717354453</t>
  </si>
  <si>
    <t>18/09/1990</t>
  </si>
  <si>
    <t>09109004995</t>
  </si>
  <si>
    <t>0318279215</t>
  </si>
  <si>
    <t>29/05/1990</t>
  </si>
  <si>
    <t>09089095088</t>
  </si>
  <si>
    <t>0318277725</t>
  </si>
  <si>
    <t>15/12/1989</t>
  </si>
  <si>
    <t>09098926919</t>
  </si>
  <si>
    <t>0318279822</t>
  </si>
  <si>
    <t>12/12/1991</t>
  </si>
  <si>
    <t>09089152780</t>
  </si>
  <si>
    <t>0318279493</t>
  </si>
  <si>
    <t>12/08/1983</t>
  </si>
  <si>
    <t>09028308667</t>
  </si>
  <si>
    <t>0318277882</t>
  </si>
  <si>
    <t>04/07/1990</t>
  </si>
  <si>
    <t>09099024946</t>
  </si>
  <si>
    <t>0318277145</t>
  </si>
  <si>
    <t>VALJ-860801-D17</t>
  </si>
  <si>
    <t>VALJ-860801-HSPZRN00</t>
  </si>
  <si>
    <t>01/08/1986</t>
  </si>
  <si>
    <t>49048601329</t>
  </si>
  <si>
    <t>GACR-881206-HY5</t>
  </si>
  <si>
    <t>GACR-881206-HTSRRB01</t>
  </si>
  <si>
    <t>06/12/1988</t>
  </si>
  <si>
    <t>09068851956</t>
  </si>
  <si>
    <t>10/10/1977</t>
  </si>
  <si>
    <t>49967747426</t>
  </si>
  <si>
    <t>56717354484</t>
  </si>
  <si>
    <t>13/10/1981</t>
  </si>
  <si>
    <t>09118100461</t>
  </si>
  <si>
    <t>0318277220</t>
  </si>
  <si>
    <t>VAGC-850711-V33</t>
  </si>
  <si>
    <t>VAGC-850711-HTSZTR01</t>
  </si>
  <si>
    <t>11/07/1985</t>
  </si>
  <si>
    <t>09028576768</t>
  </si>
  <si>
    <t>20/06/1986</t>
  </si>
  <si>
    <t>09048698766</t>
  </si>
  <si>
    <t>0318278647</t>
  </si>
  <si>
    <t>HACR-890408-DI6</t>
  </si>
  <si>
    <t>HACR-890408-HSPRRB07</t>
  </si>
  <si>
    <t>08/04/1989</t>
  </si>
  <si>
    <t>09078933240</t>
  </si>
  <si>
    <t>24/11/1956</t>
  </si>
  <si>
    <t>49775608893</t>
  </si>
  <si>
    <t>0318279354</t>
  </si>
  <si>
    <t>28/07/1992</t>
  </si>
  <si>
    <t>09119200690</t>
  </si>
  <si>
    <t>0318278339</t>
  </si>
  <si>
    <t>22/08/1991</t>
  </si>
  <si>
    <t>09089138276</t>
  </si>
  <si>
    <t>0318277480</t>
  </si>
  <si>
    <t>07/01/1982</t>
  </si>
  <si>
    <t>09998244108</t>
  </si>
  <si>
    <t>0318277396</t>
  </si>
  <si>
    <t>12/01/1984</t>
  </si>
  <si>
    <t>09048438676</t>
  </si>
  <si>
    <t>0318278302</t>
  </si>
  <si>
    <t>JUCS-910928-GG3</t>
  </si>
  <si>
    <t>JUCS-910928-HTSRLR06</t>
  </si>
  <si>
    <t>28/09/1991</t>
  </si>
  <si>
    <t>09079146982</t>
  </si>
  <si>
    <t>MABI-820718-NM3</t>
  </si>
  <si>
    <t>MABI-820718-HTSRRV03</t>
  </si>
  <si>
    <t>18/07/1982</t>
  </si>
  <si>
    <t>09008253347</t>
  </si>
  <si>
    <t>GOLJ-901025-</t>
  </si>
  <si>
    <t>GOLJ-901025-M</t>
  </si>
  <si>
    <t>25/10/1990</t>
  </si>
  <si>
    <t>65089003746</t>
  </si>
  <si>
    <t>10/10/1990</t>
  </si>
  <si>
    <t>09099046360</t>
  </si>
  <si>
    <t>0318278188</t>
  </si>
  <si>
    <t>14/03/1993</t>
  </si>
  <si>
    <t>09119315266</t>
  </si>
  <si>
    <t>0318279176</t>
  </si>
  <si>
    <t>02/11/1975</t>
  </si>
  <si>
    <t>09987525137</t>
  </si>
  <si>
    <t>0318278151</t>
  </si>
  <si>
    <t>15/07/1991</t>
  </si>
  <si>
    <t>09109130410</t>
  </si>
  <si>
    <t>0318278928</t>
  </si>
  <si>
    <t>16/04/1979</t>
  </si>
  <si>
    <t>09987957777</t>
  </si>
  <si>
    <t>0318279372</t>
  </si>
  <si>
    <t>PEYK-901009-VC7</t>
  </si>
  <si>
    <t>PEYK-901009-MTSRXL06</t>
  </si>
  <si>
    <t>09/10/1990</t>
  </si>
  <si>
    <t>09099030786</t>
  </si>
  <si>
    <t>MEGA-901005-</t>
  </si>
  <si>
    <t>MEGA-901005-M</t>
  </si>
  <si>
    <t>05/10/1990</t>
  </si>
  <si>
    <t>09119021492</t>
  </si>
  <si>
    <t>19/12/1979</t>
  </si>
  <si>
    <t>09117901240</t>
  </si>
  <si>
    <t>0319944565</t>
  </si>
  <si>
    <t>24/03/1988</t>
  </si>
  <si>
    <t>09118800821</t>
  </si>
  <si>
    <t>0318279439</t>
  </si>
  <si>
    <t>09/01/1982</t>
  </si>
  <si>
    <t>09998242649</t>
  </si>
  <si>
    <t>0318278272</t>
  </si>
  <si>
    <t>CAHV-770823-</t>
  </si>
  <si>
    <t>CAHV-770823-MTSSRR07</t>
  </si>
  <si>
    <t>23/08/1977</t>
  </si>
  <si>
    <t>49977743860</t>
  </si>
  <si>
    <t>17/08/1987</t>
  </si>
  <si>
    <t>09068740720</t>
  </si>
  <si>
    <t>0318279523</t>
  </si>
  <si>
    <t>07/10/1988</t>
  </si>
  <si>
    <t>09098811897</t>
  </si>
  <si>
    <t>0318278227</t>
  </si>
  <si>
    <t>01/02/1993</t>
  </si>
  <si>
    <t>09119302660</t>
  </si>
  <si>
    <t>0318277912</t>
  </si>
  <si>
    <t>01/01/1983</t>
  </si>
  <si>
    <t>09008312366</t>
  </si>
  <si>
    <t>0318278405</t>
  </si>
  <si>
    <t>ROPL-851220-CM5</t>
  </si>
  <si>
    <t>ROPL-851220-MTSDRR08</t>
  </si>
  <si>
    <t>20/12/1985</t>
  </si>
  <si>
    <t>09048541727</t>
  </si>
  <si>
    <t>DOVE-891104-</t>
  </si>
  <si>
    <t>DOVE-891104-M</t>
  </si>
  <si>
    <t>04/11/1989</t>
  </si>
  <si>
    <t>09078919710</t>
  </si>
  <si>
    <t>12/03/1989</t>
  </si>
  <si>
    <t>09068916361</t>
  </si>
  <si>
    <t>0336156383</t>
  </si>
  <si>
    <t>17/04/1977</t>
  </si>
  <si>
    <t>49977709259</t>
  </si>
  <si>
    <t>0318279774</t>
  </si>
  <si>
    <t>ZAGG-851003-</t>
  </si>
  <si>
    <t>ZAGG-851003-M</t>
  </si>
  <si>
    <t>03/10/1985</t>
  </si>
  <si>
    <t>09038519113</t>
  </si>
  <si>
    <t>14/02/1992</t>
  </si>
  <si>
    <t>09119235738</t>
  </si>
  <si>
    <t>0318277994</t>
  </si>
  <si>
    <t>HERR-900923-1D3</t>
  </si>
  <si>
    <t>HERR-900923-HTSRDY17</t>
  </si>
  <si>
    <t>23/09/1990</t>
  </si>
  <si>
    <t>09119028760</t>
  </si>
  <si>
    <t>03/08/1963</t>
  </si>
  <si>
    <t>49796322938</t>
  </si>
  <si>
    <t>56717354498</t>
  </si>
  <si>
    <t>10/05/1986</t>
  </si>
  <si>
    <t>09068618835</t>
  </si>
  <si>
    <t>0318279617</t>
  </si>
  <si>
    <t>18/07/1984</t>
  </si>
  <si>
    <t>09048416805</t>
  </si>
  <si>
    <t>0318278870</t>
  </si>
  <si>
    <t>14/03/1991</t>
  </si>
  <si>
    <t>09089139795</t>
  </si>
  <si>
    <t>0318279297</t>
  </si>
  <si>
    <t>04/05/1992</t>
  </si>
  <si>
    <t>09109243098</t>
  </si>
  <si>
    <t>0318279037</t>
  </si>
  <si>
    <t>26/08/1981</t>
  </si>
  <si>
    <t>49978184189</t>
  </si>
  <si>
    <t>0318279886</t>
  </si>
  <si>
    <t>VIMM-910521-QD8</t>
  </si>
  <si>
    <t>VIMM-910521-MTSLRR02</t>
  </si>
  <si>
    <t>21/05/1991</t>
  </si>
  <si>
    <t>09119138544</t>
  </si>
  <si>
    <t>56717354393</t>
  </si>
  <si>
    <t>27/06/1989</t>
  </si>
  <si>
    <t>09078935310</t>
  </si>
  <si>
    <t>0318277734</t>
  </si>
  <si>
    <t>RIGA-730711-</t>
  </si>
  <si>
    <t>RIGA-730711-M</t>
  </si>
  <si>
    <t>11/07/1973</t>
  </si>
  <si>
    <t>09897310372</t>
  </si>
  <si>
    <t>04/07/1978</t>
  </si>
  <si>
    <t>09027805895</t>
  </si>
  <si>
    <t>0318278665</t>
  </si>
  <si>
    <t>JIRJ-930618-</t>
  </si>
  <si>
    <t>JIRJ-930618-M</t>
  </si>
  <si>
    <t>18/06/1993</t>
  </si>
  <si>
    <t>09119362037</t>
  </si>
  <si>
    <t>BAEJ-690713-PF2</t>
  </si>
  <si>
    <t>BAEJ-690713-HTSNSL04</t>
  </si>
  <si>
    <t>13/07/1969</t>
  </si>
  <si>
    <t>49876975571</t>
  </si>
  <si>
    <t>01/05/1993</t>
  </si>
  <si>
    <t>09099303753</t>
  </si>
  <si>
    <t>0318277949</t>
  </si>
  <si>
    <t>09997524344</t>
  </si>
  <si>
    <t>0318279103</t>
  </si>
  <si>
    <t>CAGK-781019-</t>
  </si>
  <si>
    <t>CAGK-781019-M</t>
  </si>
  <si>
    <t>19/10/1978</t>
  </si>
  <si>
    <t>09007802003</t>
  </si>
  <si>
    <t>17/10/1992</t>
  </si>
  <si>
    <t>09099225923</t>
  </si>
  <si>
    <t>0318278366</t>
  </si>
  <si>
    <t>07/10/1992</t>
  </si>
  <si>
    <t>09119248954</t>
  </si>
  <si>
    <t>0318278889</t>
  </si>
  <si>
    <t>09117302159</t>
  </si>
  <si>
    <t>0318277761</t>
  </si>
  <si>
    <t>27/08/1990</t>
  </si>
  <si>
    <t>09119035260</t>
  </si>
  <si>
    <t>0318279194</t>
  </si>
  <si>
    <t>07/09/1992</t>
  </si>
  <si>
    <t>09119284124</t>
  </si>
  <si>
    <t>0318279224</t>
  </si>
  <si>
    <t>ESCOBEDO GALEANA HORTENSIA</t>
  </si>
  <si>
    <t>11/01/1974</t>
  </si>
  <si>
    <t>49927453859</t>
  </si>
  <si>
    <t>0318277800</t>
  </si>
  <si>
    <t>01/06/1992</t>
  </si>
  <si>
    <t>09119211168</t>
  </si>
  <si>
    <t>0318279925</t>
  </si>
  <si>
    <t>RIFL-931020-JS7</t>
  </si>
  <si>
    <t>RIFL-931020-HTSSLS02</t>
  </si>
  <si>
    <t>20/10/1993</t>
  </si>
  <si>
    <t>09119362755</t>
  </si>
  <si>
    <t>05/05/1992</t>
  </si>
  <si>
    <t>09109265430</t>
  </si>
  <si>
    <t>0318278955</t>
  </si>
  <si>
    <t>07/02/1981</t>
  </si>
  <si>
    <t>09008179799</t>
  </si>
  <si>
    <t>0318278937</t>
  </si>
  <si>
    <t>02/11/1977</t>
  </si>
  <si>
    <t>09117702713</t>
  </si>
  <si>
    <t>0318279680</t>
  </si>
  <si>
    <t>07/03/1992</t>
  </si>
  <si>
    <t>09099207020</t>
  </si>
  <si>
    <t>56717390230</t>
  </si>
  <si>
    <t>13/01/1987</t>
  </si>
  <si>
    <t>09038729936</t>
  </si>
  <si>
    <t>0318279260</t>
  </si>
  <si>
    <t>06/02/1978</t>
  </si>
  <si>
    <t>09067810425</t>
  </si>
  <si>
    <t>0318279000</t>
  </si>
  <si>
    <t>AEDJ-890614-IL7</t>
  </si>
  <si>
    <t>AEDJ-890614-HTSNRS04</t>
  </si>
  <si>
    <t>14/06/1989</t>
  </si>
  <si>
    <t>09068989624</t>
  </si>
  <si>
    <t>25/03/1993</t>
  </si>
  <si>
    <t>09119330869</t>
  </si>
  <si>
    <t>0318279457</t>
  </si>
  <si>
    <t>PEGP-840920-G40</t>
  </si>
  <si>
    <t>PEGP-840920-HTSRLL08</t>
  </si>
  <si>
    <t>20/09/1984</t>
  </si>
  <si>
    <t>32018461460</t>
  </si>
  <si>
    <t>BABH-920304-9L5</t>
  </si>
  <si>
    <t>BABH-920304-HVZLSM07</t>
  </si>
  <si>
    <t>04/03/1992</t>
  </si>
  <si>
    <t>09129209137</t>
  </si>
  <si>
    <t>01/12/1992</t>
  </si>
  <si>
    <t>09129209772</t>
  </si>
  <si>
    <t>0318277828</t>
  </si>
  <si>
    <t>17/07/1994</t>
  </si>
  <si>
    <t>09119434877</t>
  </si>
  <si>
    <t>0318277921</t>
  </si>
  <si>
    <t>26/04/1993</t>
  </si>
  <si>
    <t>09119365857</t>
  </si>
  <si>
    <t>0318278919</t>
  </si>
  <si>
    <t>22/06/1988</t>
  </si>
  <si>
    <t>09078859494</t>
  </si>
  <si>
    <t>0318279783</t>
  </si>
  <si>
    <t>ENCARGADO DE ARCHIVO</t>
  </si>
  <si>
    <t>ZALD-880916-</t>
  </si>
  <si>
    <t>ZALD-880916-M</t>
  </si>
  <si>
    <t>16/09/1988</t>
  </si>
  <si>
    <t>09118824094</t>
  </si>
  <si>
    <t>GOAC-800724-UC6</t>
  </si>
  <si>
    <t>GOAC-800724-MVZMLR08</t>
  </si>
  <si>
    <t>24/07/1980</t>
  </si>
  <si>
    <t>09988054525</t>
  </si>
  <si>
    <t>MECO-930807-U36</t>
  </si>
  <si>
    <t>MECO-930807-HVZDHS07</t>
  </si>
  <si>
    <t>07/08/1993</t>
  </si>
  <si>
    <t>09129302239</t>
  </si>
  <si>
    <t>01/12/1978</t>
  </si>
  <si>
    <t>49957848085</t>
  </si>
  <si>
    <t>0318279318</t>
  </si>
  <si>
    <t>16/05/1987</t>
  </si>
  <si>
    <t>09078711984</t>
  </si>
  <si>
    <t>0318279327</t>
  </si>
  <si>
    <t>26/01/1992</t>
  </si>
  <si>
    <t>09119292986</t>
  </si>
  <si>
    <t>0318279185</t>
  </si>
  <si>
    <t>30/04/1994</t>
  </si>
  <si>
    <t>09129411774</t>
  </si>
  <si>
    <t>0318279532</t>
  </si>
  <si>
    <t>JIRR-880110-MP4</t>
  </si>
  <si>
    <t>JIRR-880110-HTSMDB02</t>
  </si>
  <si>
    <t>10/01/1988</t>
  </si>
  <si>
    <t>09058858219</t>
  </si>
  <si>
    <t>04/03/1979</t>
  </si>
  <si>
    <t>09987983575</t>
  </si>
  <si>
    <t>0318277707</t>
  </si>
  <si>
    <t>07/09/1971</t>
  </si>
  <si>
    <t>49917134113</t>
  </si>
  <si>
    <t>0318279701</t>
  </si>
  <si>
    <t>NICM-850402-1X7</t>
  </si>
  <si>
    <t>NICM-850402-HVZTRR07</t>
  </si>
  <si>
    <t>02/04/1985</t>
  </si>
  <si>
    <t>09048507017</t>
  </si>
  <si>
    <t>AEPA-860901-BE1</t>
  </si>
  <si>
    <t>AEPA-860901-MVZNRL02</t>
  </si>
  <si>
    <t>01/09/1986</t>
  </si>
  <si>
    <t>09018604828</t>
  </si>
  <si>
    <t>0318277695</t>
  </si>
  <si>
    <t>VIPK-840418-</t>
  </si>
  <si>
    <t>VIPK-840418-M</t>
  </si>
  <si>
    <t>18/04/1984</t>
  </si>
  <si>
    <t>09128400042</t>
  </si>
  <si>
    <t>REGE-730817-</t>
  </si>
  <si>
    <t>REGE-730817-M</t>
  </si>
  <si>
    <t>17/08/1973</t>
  </si>
  <si>
    <t>49927347465</t>
  </si>
  <si>
    <t>22/12/1990</t>
  </si>
  <si>
    <t>09079045564</t>
  </si>
  <si>
    <t>0318277190</t>
  </si>
  <si>
    <t>30/10/1987</t>
  </si>
  <si>
    <t>09128701803</t>
  </si>
  <si>
    <t>56717354470</t>
  </si>
  <si>
    <t>24/09/1982</t>
  </si>
  <si>
    <t>09018201955</t>
  </si>
  <si>
    <t>0318277257</t>
  </si>
  <si>
    <t>17/03/1976</t>
  </si>
  <si>
    <t>09127600501</t>
  </si>
  <si>
    <t>0318277574</t>
  </si>
  <si>
    <t>MAMG-930607-</t>
  </si>
  <si>
    <t>MAMG-930607-M</t>
  </si>
  <si>
    <t>07/06/1993</t>
  </si>
  <si>
    <t>09119352780</t>
  </si>
  <si>
    <t>AAME-790301-</t>
  </si>
  <si>
    <t>AAME-790301-M</t>
  </si>
  <si>
    <t>01/03/1979</t>
  </si>
  <si>
    <t>49977974226</t>
  </si>
  <si>
    <t>SETR-930713-</t>
  </si>
  <si>
    <t>SETR-930713-M</t>
  </si>
  <si>
    <t>13/07/1993</t>
  </si>
  <si>
    <t>09109360918</t>
  </si>
  <si>
    <t>MAMG-740915-</t>
  </si>
  <si>
    <t>MAMG-740915-M</t>
  </si>
  <si>
    <t>15/09/1974</t>
  </si>
  <si>
    <t>49977409058</t>
  </si>
  <si>
    <t>BAAZ-920901-</t>
  </si>
  <si>
    <t>BAAZ-920901-M</t>
  </si>
  <si>
    <t>01/09/1992</t>
  </si>
  <si>
    <t>09119232842</t>
  </si>
  <si>
    <t>04/12/1969</t>
  </si>
  <si>
    <t>19876903337</t>
  </si>
  <si>
    <t>56717354513</t>
  </si>
  <si>
    <t>01/06/1991</t>
  </si>
  <si>
    <t>09109146218</t>
  </si>
  <si>
    <t>0318278861</t>
  </si>
  <si>
    <t>24/01/1988</t>
  </si>
  <si>
    <t>09068891242</t>
  </si>
  <si>
    <t>0318277604</t>
  </si>
  <si>
    <t>19/03/1987</t>
  </si>
  <si>
    <t>09048753215</t>
  </si>
  <si>
    <t>0318277323</t>
  </si>
  <si>
    <t>28/08/1988</t>
  </si>
  <si>
    <t>09078890929</t>
  </si>
  <si>
    <t>0319955002</t>
  </si>
  <si>
    <t>24/01/1991</t>
  </si>
  <si>
    <t>09119115708</t>
  </si>
  <si>
    <t>0318277547</t>
  </si>
  <si>
    <t>18/06/1981</t>
  </si>
  <si>
    <t>09998199484</t>
  </si>
  <si>
    <t>0318277510</t>
  </si>
  <si>
    <t>05/01/1994</t>
  </si>
  <si>
    <t>09129413531</t>
  </si>
  <si>
    <t>0318277930</t>
  </si>
  <si>
    <t>17/05/1982</t>
  </si>
  <si>
    <t>49008222215</t>
  </si>
  <si>
    <t>0318277631</t>
  </si>
  <si>
    <t>BAMM-900812-IW3</t>
  </si>
  <si>
    <t>BAMM-900812-HTSRRR02</t>
  </si>
  <si>
    <t>12/08/1990</t>
  </si>
  <si>
    <t>09109039694</t>
  </si>
  <si>
    <t>01/07/1988</t>
  </si>
  <si>
    <t>09128813574</t>
  </si>
  <si>
    <t>56717354530</t>
  </si>
  <si>
    <t>SASF-790713-</t>
  </si>
  <si>
    <t>SASF-790713-M</t>
  </si>
  <si>
    <t>13/07/1979</t>
  </si>
  <si>
    <t>24/11/1966</t>
  </si>
  <si>
    <t>49856607020</t>
  </si>
  <si>
    <t>0318280006</t>
  </si>
  <si>
    <t>ZURM-870428-BC9</t>
  </si>
  <si>
    <t>ZURM-870428-HVZXSG08</t>
  </si>
  <si>
    <t>28/04/1987</t>
  </si>
  <si>
    <t>09058712994</t>
  </si>
  <si>
    <t>0318280042</t>
  </si>
  <si>
    <t>PEZV-940120-2G8</t>
  </si>
  <si>
    <t>PEZV-940120-HTSRPC09</t>
  </si>
  <si>
    <t>20/01/1994</t>
  </si>
  <si>
    <t>09119426386</t>
  </si>
  <si>
    <t>CABRERA LIZAMA ROBERTO</t>
  </si>
  <si>
    <t>13/03/1993</t>
  </si>
  <si>
    <t>09079300720</t>
  </si>
  <si>
    <t>0318277350</t>
  </si>
  <si>
    <t>15/02/1975</t>
  </si>
  <si>
    <t>43987506862</t>
  </si>
  <si>
    <t>0318278245</t>
  </si>
  <si>
    <t>04/02/1994</t>
  </si>
  <si>
    <t>09129456605</t>
  </si>
  <si>
    <t>1001179650</t>
  </si>
  <si>
    <t>20/01/1993</t>
  </si>
  <si>
    <t>09129300647</t>
  </si>
  <si>
    <t>26/02/1993</t>
  </si>
  <si>
    <t>09109312398</t>
  </si>
  <si>
    <t>0318279952</t>
  </si>
  <si>
    <t>TORRES CRUZ JUAN MANUEL</t>
  </si>
  <si>
    <t>07/09/1980</t>
  </si>
  <si>
    <t>09988043254</t>
  </si>
  <si>
    <t>0318279877</t>
  </si>
  <si>
    <t>23/09/1987</t>
  </si>
  <si>
    <t>09058707200</t>
  </si>
  <si>
    <t>0318279747</t>
  </si>
  <si>
    <t>14/11/1986</t>
  </si>
  <si>
    <t>09038610466</t>
  </si>
  <si>
    <t>0318277622</t>
  </si>
  <si>
    <t>03/10/1977</t>
  </si>
  <si>
    <t>49937747688</t>
  </si>
  <si>
    <t>0318278236</t>
  </si>
  <si>
    <t>11/04/1971</t>
  </si>
  <si>
    <t>49917137702</t>
  </si>
  <si>
    <t>0318279363</t>
  </si>
  <si>
    <t>ROCJ-121009-</t>
  </si>
  <si>
    <t>ROCJ-121009-M</t>
  </si>
  <si>
    <t>09/10/2012</t>
  </si>
  <si>
    <t>09078406528</t>
  </si>
  <si>
    <t>SEGURA HUERTA JORGE</t>
  </si>
  <si>
    <t>09/10/1971</t>
  </si>
  <si>
    <t>49947147028</t>
  </si>
  <si>
    <t>0318279765</t>
  </si>
  <si>
    <t>OPERADOR DE DIVX OFICIOS</t>
  </si>
  <si>
    <t>OEGF-671007-1J7</t>
  </si>
  <si>
    <t>OEGF-671007-HTSRRR05</t>
  </si>
  <si>
    <t>07/10/1967</t>
  </si>
  <si>
    <t>49866744318</t>
  </si>
  <si>
    <t>06/05/1992</t>
  </si>
  <si>
    <t>09119265537</t>
  </si>
  <si>
    <t>0318277266</t>
  </si>
  <si>
    <t>09008267156</t>
  </si>
  <si>
    <t>0318278553</t>
  </si>
  <si>
    <t>24/01/1976</t>
  </si>
  <si>
    <t>48937532892</t>
  </si>
  <si>
    <t>0318278450</t>
  </si>
  <si>
    <t>BASE-891004-DI4</t>
  </si>
  <si>
    <t>BASE-891004-HTSZLF02</t>
  </si>
  <si>
    <t>04/10/1989</t>
  </si>
  <si>
    <t>09058930141</t>
  </si>
  <si>
    <t>04/08/1967</t>
  </si>
  <si>
    <t>49846732664</t>
  </si>
  <si>
    <t>0318278704</t>
  </si>
  <si>
    <t>OEPF-771105-CN3</t>
  </si>
  <si>
    <t>OEPF-771105-HTSRRB09</t>
  </si>
  <si>
    <t>05/11/1977</t>
  </si>
  <si>
    <t>09117701343</t>
  </si>
  <si>
    <t>20/12/1980</t>
  </si>
  <si>
    <t>09128002673</t>
  </si>
  <si>
    <t>0318278692</t>
  </si>
  <si>
    <t>SOHH-830813-PX1</t>
  </si>
  <si>
    <t>SOHH-830813-HTSBRR09</t>
  </si>
  <si>
    <t>13/08/1983</t>
  </si>
  <si>
    <t>49008333467</t>
  </si>
  <si>
    <t>15/01/1994</t>
  </si>
  <si>
    <t>09129465093</t>
  </si>
  <si>
    <t>0318277172</t>
  </si>
  <si>
    <t>AEZR-901205-KD8</t>
  </si>
  <si>
    <t>AEZR-901205-MVZNXC08</t>
  </si>
  <si>
    <t>05/12/1990</t>
  </si>
  <si>
    <t>09119025964</t>
  </si>
  <si>
    <t>27/08/1989</t>
  </si>
  <si>
    <t>09138901310</t>
  </si>
  <si>
    <t>56717354405</t>
  </si>
  <si>
    <t>VAHL-690910-</t>
  </si>
  <si>
    <t>VAHL-690910-M</t>
  </si>
  <si>
    <t>10/09/1969</t>
  </si>
  <si>
    <t>49916937169</t>
  </si>
  <si>
    <t>AARE-901129-NN4</t>
  </si>
  <si>
    <t>AARE-901129-HTSLYD08</t>
  </si>
  <si>
    <t>29/11/1990</t>
  </si>
  <si>
    <t>09089001714</t>
  </si>
  <si>
    <t>08/11/1983</t>
  </si>
  <si>
    <t>09068308619</t>
  </si>
  <si>
    <t>0318279644</t>
  </si>
  <si>
    <t>11/03/1977</t>
  </si>
  <si>
    <t>09987746899</t>
  </si>
  <si>
    <t>0318278085</t>
  </si>
  <si>
    <t>DEL ANGEL DOMINGUEZ JESUS</t>
  </si>
  <si>
    <t>24/03/1989</t>
  </si>
  <si>
    <t>09138904181</t>
  </si>
  <si>
    <t>0318277668</t>
  </si>
  <si>
    <t>CUPR-940706-D16</t>
  </si>
  <si>
    <t>CUPR-940706-MDFRSB06</t>
  </si>
  <si>
    <t>06/07/1994</t>
  </si>
  <si>
    <t>09129467081</t>
  </si>
  <si>
    <t>0318277565</t>
  </si>
  <si>
    <t>20/03/1989</t>
  </si>
  <si>
    <t>09128912251</t>
  </si>
  <si>
    <t>0318278982</t>
  </si>
  <si>
    <t>AAAD-930928-1G0</t>
  </si>
  <si>
    <t>AAAD-930928-HTSLDV06</t>
  </si>
  <si>
    <t>28/09/1993</t>
  </si>
  <si>
    <t>09129330438</t>
  </si>
  <si>
    <t>25/09/1984</t>
  </si>
  <si>
    <t>09048430509</t>
  </si>
  <si>
    <t>0318278106</t>
  </si>
  <si>
    <t>19/04/1990</t>
  </si>
  <si>
    <t>09089086400</t>
  </si>
  <si>
    <t>0318280033</t>
  </si>
  <si>
    <t>24/06/1993</t>
  </si>
  <si>
    <t>09109362690</t>
  </si>
  <si>
    <t>0318277864</t>
  </si>
  <si>
    <t>22/09/1984</t>
  </si>
  <si>
    <t>09058444689</t>
  </si>
  <si>
    <t>0318278012</t>
  </si>
  <si>
    <t>06/04/1984</t>
  </si>
  <si>
    <t>09028470939</t>
  </si>
  <si>
    <t>0318278571</t>
  </si>
  <si>
    <t>18/07/1994</t>
  </si>
  <si>
    <t>09139452578</t>
  </si>
  <si>
    <t>0318277837</t>
  </si>
  <si>
    <t>AAGA-870514-5E0</t>
  </si>
  <si>
    <t>AAGA-870514-MTSLNN04</t>
  </si>
  <si>
    <t>14/05/1987</t>
  </si>
  <si>
    <t>09128710325</t>
  </si>
  <si>
    <t>08/01/1982</t>
  </si>
  <si>
    <t>49978211990</t>
  </si>
  <si>
    <t>0318278254</t>
  </si>
  <si>
    <t>GAGJ-940610-S86</t>
  </si>
  <si>
    <t>GAGJ-940610-HTSRNS08</t>
  </si>
  <si>
    <t>10/06/1994</t>
  </si>
  <si>
    <t>09119424019</t>
  </si>
  <si>
    <t>18/04/1977</t>
  </si>
  <si>
    <t>43957752314</t>
  </si>
  <si>
    <t>0318278991</t>
  </si>
  <si>
    <t>GADJ-920808-</t>
  </si>
  <si>
    <t>GADJ-920808-M</t>
  </si>
  <si>
    <t>08/08/1992</t>
  </si>
  <si>
    <t>09089231584</t>
  </si>
  <si>
    <t>SECTOR DUPORT9586</t>
  </si>
  <si>
    <t>BASV-910408-M41</t>
  </si>
  <si>
    <t>BASV-910408-HTSSNC00</t>
  </si>
  <si>
    <t>08/04/1991</t>
  </si>
  <si>
    <t>09089132972</t>
  </si>
  <si>
    <t>BAAM-891206-2UA</t>
  </si>
  <si>
    <t>BAAM-891206-HTSZLR07</t>
  </si>
  <si>
    <t>06/12/1989</t>
  </si>
  <si>
    <t>09068909283</t>
  </si>
  <si>
    <t>12/12/1989</t>
  </si>
  <si>
    <t>09098901540</t>
  </si>
  <si>
    <t>0318278311</t>
  </si>
  <si>
    <t>18/01/1978</t>
  </si>
  <si>
    <t>49967876944</t>
  </si>
  <si>
    <t>0318278852</t>
  </si>
  <si>
    <t>08/11/1977</t>
  </si>
  <si>
    <t>43977753060</t>
  </si>
  <si>
    <t>0318277958</t>
  </si>
  <si>
    <t>09/03/1981</t>
  </si>
  <si>
    <t>09998150859</t>
  </si>
  <si>
    <t>0318277967</t>
  </si>
  <si>
    <t>29/10/1984</t>
  </si>
  <si>
    <t>09008467616</t>
  </si>
  <si>
    <t>0318278674</t>
  </si>
  <si>
    <t>24/11/1994</t>
  </si>
  <si>
    <t>09139463955</t>
  </si>
  <si>
    <t>0318278160</t>
  </si>
  <si>
    <t>09/01/1978</t>
  </si>
  <si>
    <t>49977815650</t>
  </si>
  <si>
    <t>1001183189</t>
  </si>
  <si>
    <t>09/08/1995</t>
  </si>
  <si>
    <t>09139586110</t>
  </si>
  <si>
    <t>0318279112</t>
  </si>
  <si>
    <t>18/01/1984</t>
  </si>
  <si>
    <t>09038419231</t>
  </si>
  <si>
    <t>0354013408</t>
  </si>
  <si>
    <t>10/10/1988</t>
  </si>
  <si>
    <t>09078875672</t>
  </si>
  <si>
    <t>0318277752</t>
  </si>
  <si>
    <t>Basoria Martinez Aida Gabriela</t>
  </si>
  <si>
    <t>BAMA-930112-K46</t>
  </si>
  <si>
    <t>BAMA-930112-MTSSRD00</t>
  </si>
  <si>
    <t>12/01/1993</t>
  </si>
  <si>
    <t>19149323891</t>
  </si>
  <si>
    <t>Diaz Garcia  Libbi Viridiana</t>
  </si>
  <si>
    <t>DIGL-900201-3S0</t>
  </si>
  <si>
    <t>DIGL-900201-MTSZRB07</t>
  </si>
  <si>
    <t>01/02/1990</t>
  </si>
  <si>
    <t>0912900169</t>
  </si>
  <si>
    <t>06/06/1991</t>
  </si>
  <si>
    <t>09119132612</t>
  </si>
  <si>
    <t>0318277677</t>
  </si>
  <si>
    <t>Bautista  Anastacio Mario</t>
  </si>
  <si>
    <t>BAAM-710915-DI7</t>
  </si>
  <si>
    <t>BAAM-710915-HVZTNR05</t>
  </si>
  <si>
    <t>15/09/1971</t>
  </si>
  <si>
    <t>49927075876</t>
  </si>
  <si>
    <t>25/07/1962</t>
  </si>
  <si>
    <t>49796201900</t>
  </si>
  <si>
    <t>56717354419</t>
  </si>
  <si>
    <t>16/11/1966</t>
  </si>
  <si>
    <t>49866646612</t>
  </si>
  <si>
    <t>0318277127</t>
  </si>
  <si>
    <t>03148406881</t>
  </si>
  <si>
    <t>0319946448</t>
  </si>
  <si>
    <t>LELE-581130-5H3</t>
  </si>
  <si>
    <t>LELE-581130-HVZNRL05</t>
  </si>
  <si>
    <t>30/11/1958</t>
  </si>
  <si>
    <t>65845832305</t>
  </si>
  <si>
    <t>0318777896</t>
  </si>
  <si>
    <t>17/09/1976</t>
  </si>
  <si>
    <t>49977633905</t>
  </si>
  <si>
    <t>56717354436</t>
  </si>
  <si>
    <t xml:space="preserve">Rodriguez Martinez  Alvaro </t>
  </si>
  <si>
    <t>ROMA-781202-H50</t>
  </si>
  <si>
    <t>ROMA-781202-HTSDRL05</t>
  </si>
  <si>
    <t>02/12/1978</t>
  </si>
  <si>
    <t>49957777052</t>
  </si>
  <si>
    <t xml:space="preserve">BARTOLO ALONSO MA DEL ROSARIO </t>
  </si>
  <si>
    <t>07/10/1980</t>
  </si>
  <si>
    <t>09138002028</t>
  </si>
  <si>
    <t>0318277305</t>
  </si>
  <si>
    <t>Contreras Garcia Beatriz</t>
  </si>
  <si>
    <t>COGB-730815-9G7</t>
  </si>
  <si>
    <t>COGB-730815-MTSNRT01</t>
  </si>
  <si>
    <t>15/08/1973</t>
  </si>
  <si>
    <t>03147352052</t>
  </si>
  <si>
    <t>Juarez Flores  Beatriz</t>
  </si>
  <si>
    <t>JUFB-820601-222</t>
  </si>
  <si>
    <t>JUFB-820601-MTSRLT09</t>
  </si>
  <si>
    <t>01/06/1982</t>
  </si>
  <si>
    <t>09018238999</t>
  </si>
  <si>
    <t>Hernandez Sanchez Leticia</t>
  </si>
  <si>
    <t>HESL-681219-683</t>
  </si>
  <si>
    <t>HESL-681219-MTSRNT02</t>
  </si>
  <si>
    <t>19/12/1968</t>
  </si>
  <si>
    <t>49886866430</t>
  </si>
  <si>
    <t>18/07/1976</t>
  </si>
  <si>
    <t>09987609337</t>
  </si>
  <si>
    <t>0318279626</t>
  </si>
  <si>
    <t>RODRIGUEZ MATEO NESTOR DAVID</t>
  </si>
  <si>
    <t>18/07/1992</t>
  </si>
  <si>
    <t>09129255486</t>
  </si>
  <si>
    <t>0318279514</t>
  </si>
  <si>
    <t>Zuñiga Rios Luis Eduardo</t>
  </si>
  <si>
    <t>ZUÑIGA RIOS LUIS EDUARDO</t>
  </si>
  <si>
    <t>ZURL-880527-HS1</t>
  </si>
  <si>
    <t>ZURL-880527-HVZXSS09</t>
  </si>
  <si>
    <t>27/05/1988</t>
  </si>
  <si>
    <t>09068819219</t>
  </si>
  <si>
    <t>MENDOZA GARCIA OVED</t>
  </si>
  <si>
    <t>10/02/1979</t>
  </si>
  <si>
    <t>09087904182</t>
  </si>
  <si>
    <t>0318278900</t>
  </si>
  <si>
    <t>RICARDI BARRIOS LUIS GILBERTO</t>
  </si>
  <si>
    <t>20/02/1991</t>
  </si>
  <si>
    <t>09119149715</t>
  </si>
  <si>
    <t>0318279448</t>
  </si>
  <si>
    <t>12/08/1995</t>
  </si>
  <si>
    <t>54149527274</t>
  </si>
  <si>
    <t>0318279998</t>
  </si>
  <si>
    <t>PINETE TURRUBIATES JUAN</t>
  </si>
  <si>
    <t>27/12/1974</t>
  </si>
  <si>
    <t>43967450149</t>
  </si>
  <si>
    <t>0318279288</t>
  </si>
  <si>
    <t>ESCOBAR HERNANDEZ SERGIO</t>
  </si>
  <si>
    <t>14/02/1970</t>
  </si>
  <si>
    <t>49917066042</t>
  </si>
  <si>
    <t>0318277789</t>
  </si>
  <si>
    <t>29/10/1993</t>
  </si>
  <si>
    <t>09129381308</t>
  </si>
  <si>
    <t>0318278290</t>
  </si>
  <si>
    <t>26/05/1992</t>
  </si>
  <si>
    <t>09129211463</t>
  </si>
  <si>
    <t>0318280015</t>
  </si>
  <si>
    <t>CHAVEZ SALDIERNA ADRIAN</t>
  </si>
  <si>
    <t>30/05/1995</t>
  </si>
  <si>
    <t>59149546380</t>
  </si>
  <si>
    <t>0318277499</t>
  </si>
  <si>
    <t>ANDRADE ACOSTA JAVIER ARTURO</t>
  </si>
  <si>
    <t>28/09/1986</t>
  </si>
  <si>
    <t>09048613815</t>
  </si>
  <si>
    <t>0318277202</t>
  </si>
  <si>
    <t>28/02/1988</t>
  </si>
  <si>
    <t>09088812350</t>
  </si>
  <si>
    <t>0318277211</t>
  </si>
  <si>
    <t>Villegas Martinez Juan Enrique</t>
  </si>
  <si>
    <t>VILLEGAS MARTINEZ JUAN ENRIQUE</t>
  </si>
  <si>
    <t>VIMJ-870308-EG4</t>
  </si>
  <si>
    <t>VIMJ-870308-HTSLRN07</t>
  </si>
  <si>
    <t>08/03/1987</t>
  </si>
  <si>
    <t>09058749079</t>
  </si>
  <si>
    <t>0366778278</t>
  </si>
  <si>
    <t>11/10/1991</t>
  </si>
  <si>
    <t>09099122880</t>
  </si>
  <si>
    <t>0318278759</t>
  </si>
  <si>
    <t>MARTINEZ PRIEGO DANIEL</t>
  </si>
  <si>
    <t>0318278713</t>
  </si>
  <si>
    <t>Rodriguez Benavides Melina</t>
  </si>
  <si>
    <t>ROBM-791128-Q19</t>
  </si>
  <si>
    <t>ROBM-791128-MTSDNL05</t>
  </si>
  <si>
    <t>28/11/1979</t>
  </si>
  <si>
    <t>49957962100</t>
  </si>
  <si>
    <t>0318279475</t>
  </si>
  <si>
    <t>Alvarez Contreras Itzeel Beatriz</t>
  </si>
  <si>
    <t>ALVAREZ CONTRERAS ITZEEL BEATRIZ</t>
  </si>
  <si>
    <t>AACI-940809-7V3</t>
  </si>
  <si>
    <t>AACI-940809-MTSLNT04</t>
  </si>
  <si>
    <t>09/08/1994</t>
  </si>
  <si>
    <t>44149420554</t>
  </si>
  <si>
    <t>Melendez Garces Adriana</t>
  </si>
  <si>
    <t>MEGA-710530-CU2</t>
  </si>
  <si>
    <t>MEGA-710530-MTSLRD08</t>
  </si>
  <si>
    <t>30/05/1971</t>
  </si>
  <si>
    <t>09997105946</t>
  </si>
  <si>
    <t>PAZ COLLIN VALERY ABIGAIL</t>
  </si>
  <si>
    <t>23/04/1995</t>
  </si>
  <si>
    <t>73149544147</t>
  </si>
  <si>
    <t>0318279158</t>
  </si>
  <si>
    <t>Medrano Silva Judith Azucena</t>
  </si>
  <si>
    <t>MEDRANO SILVA JUDITH AZUCENA</t>
  </si>
  <si>
    <t>MESJ-960807-CG7</t>
  </si>
  <si>
    <t>MESJ-960807-MTSDLD04</t>
  </si>
  <si>
    <t>07/08/1996</t>
  </si>
  <si>
    <t>64149653012</t>
  </si>
  <si>
    <t>28/11/1990</t>
  </si>
  <si>
    <t>09119029214</t>
  </si>
  <si>
    <t>0318278115</t>
  </si>
  <si>
    <t>Perez Zapata Rosario Montserrat</t>
  </si>
  <si>
    <t>PEZR-960120-8D9</t>
  </si>
  <si>
    <t>PEZR-960120-MTSRPS02</t>
  </si>
  <si>
    <t>20/01/1996</t>
  </si>
  <si>
    <t>18149679856</t>
  </si>
  <si>
    <t>0318279233</t>
  </si>
  <si>
    <t>04/12/1976</t>
  </si>
  <si>
    <t>43937634939</t>
  </si>
  <si>
    <t>0318277426</t>
  </si>
  <si>
    <t>MALDONADO  VICTOR HUGO</t>
  </si>
  <si>
    <t>08/11/1968</t>
  </si>
  <si>
    <t>76886800275</t>
  </si>
  <si>
    <t>0320258914</t>
  </si>
  <si>
    <t>Peña Sanchez Edgar Daniel</t>
  </si>
  <si>
    <t>PEÑA SANCHEZ EDGAR DANIEL</t>
  </si>
  <si>
    <t>PESE-960103-4E3</t>
  </si>
  <si>
    <t>PESE-960103-HTSXND07</t>
  </si>
  <si>
    <t>03/01/1996</t>
  </si>
  <si>
    <t>44159675089</t>
  </si>
  <si>
    <t>ESCOBEDO NUÑEZ EDUARDO</t>
  </si>
  <si>
    <t>14/09/1996</t>
  </si>
  <si>
    <t>27159621369</t>
  </si>
  <si>
    <t>0318277819</t>
  </si>
  <si>
    <t>Orozco Vazquez Jose Alejandro</t>
  </si>
  <si>
    <t>OROZCO VAZQUEZ JOSE ALEJANDRO</t>
  </si>
  <si>
    <t>OOVA-820620-L45</t>
  </si>
  <si>
    <t>OOVA-820620-HSPRZL07</t>
  </si>
  <si>
    <t>20/06/1982</t>
  </si>
  <si>
    <t>Unión libre</t>
  </si>
  <si>
    <t>09008213663</t>
  </si>
  <si>
    <t>30/08/1994</t>
  </si>
  <si>
    <t>60149423356</t>
  </si>
  <si>
    <t>0318277275</t>
  </si>
  <si>
    <t>Peña Sanchez Luis Adrian</t>
  </si>
  <si>
    <t>PEÑA SANCHEZ LUIS ADRIAN</t>
  </si>
  <si>
    <t>PESL-931228-H96</t>
  </si>
  <si>
    <t>PESL-931228-HTSXNS05</t>
  </si>
  <si>
    <t>28/12/1993</t>
  </si>
  <si>
    <t>18159320433</t>
  </si>
  <si>
    <t>Guillen Espinosa Carlos Enrique</t>
  </si>
  <si>
    <t>GUILLEN ESPINOSA CARLOS ENRIQUE</t>
  </si>
  <si>
    <t>GUEC-870122-UJ7</t>
  </si>
  <si>
    <t>GUEC-870122-HTSLSR04</t>
  </si>
  <si>
    <t>22/01/1987</t>
  </si>
  <si>
    <t>09078726024</t>
  </si>
  <si>
    <t>CARRIZALES CARDIEL VICTOR HUGO</t>
  </si>
  <si>
    <t>01/09/1971</t>
  </si>
  <si>
    <t>09897137221</t>
  </si>
  <si>
    <t>0318277378</t>
  </si>
  <si>
    <t>Ortiz Gonzalez Miguel Angel</t>
  </si>
  <si>
    <t>ORTIZ GONZALEZ MIGUEL ANGEL</t>
  </si>
  <si>
    <t>OIGM-790929-H16</t>
  </si>
  <si>
    <t>OIGM-790929-HTSRNG03</t>
  </si>
  <si>
    <t>29/09/1979</t>
  </si>
  <si>
    <t>49977910816</t>
  </si>
  <si>
    <t>MARTINEZ RODRIGUEZ JOSE IVAN</t>
  </si>
  <si>
    <t>22/06/1980</t>
  </si>
  <si>
    <t>09998085741</t>
  </si>
  <si>
    <t>0318278740</t>
  </si>
  <si>
    <t>TORRES RIOS JULIO CESAR</t>
  </si>
  <si>
    <t>23/11/1976</t>
  </si>
  <si>
    <t>09987610921</t>
  </si>
  <si>
    <t>0318279916</t>
  </si>
  <si>
    <t>01/11/1995</t>
  </si>
  <si>
    <t>09129521895</t>
  </si>
  <si>
    <t>0318279970</t>
  </si>
  <si>
    <t>Lopez Herrera Jose Eulalio</t>
  </si>
  <si>
    <t>LOPEZ HERRERA JOSE EULALIO</t>
  </si>
  <si>
    <t>LOHE-851209-NE2</t>
  </si>
  <si>
    <t>LOHE-851209-HTSPRL08</t>
  </si>
  <si>
    <t>09/12/1985</t>
  </si>
  <si>
    <t>09038505369</t>
  </si>
  <si>
    <t>Silva De Los Santos Pablo</t>
  </si>
  <si>
    <t>SILVA DE LOS SANTOS PABLO</t>
  </si>
  <si>
    <t>SISP-941017-6X8</t>
  </si>
  <si>
    <t>SISP-941017-HTSLNB05</t>
  </si>
  <si>
    <t>17/10/1994</t>
  </si>
  <si>
    <t>09139426820</t>
  </si>
  <si>
    <t>Salazar Arzola Jafet Ari</t>
  </si>
  <si>
    <t>SALAZAR ARZOLA JAFET ARI</t>
  </si>
  <si>
    <t>SAAJ-900909-JF1</t>
  </si>
  <si>
    <t>SAAJ-900909-HTSLRF05</t>
  </si>
  <si>
    <t>09/09/1990</t>
  </si>
  <si>
    <t>09119034404</t>
  </si>
  <si>
    <t>LOPEZ DE LEIJA ALEJANDRO</t>
  </si>
  <si>
    <t>17/07/1987</t>
  </si>
  <si>
    <t>09068730796</t>
  </si>
  <si>
    <t>0318278544</t>
  </si>
  <si>
    <t>MATA HERNANDEZ JESUS RICARDO</t>
  </si>
  <si>
    <t>27/11/1988</t>
  </si>
  <si>
    <t>09068869677</t>
  </si>
  <si>
    <t>0318278768</t>
  </si>
  <si>
    <t>Paez Contreras Edgar Eusebio</t>
  </si>
  <si>
    <t>PACE-940113-KW9</t>
  </si>
  <si>
    <t>PACE-940113-HTSZND03</t>
  </si>
  <si>
    <t>13/01/1994</t>
  </si>
  <si>
    <t>09129474608</t>
  </si>
  <si>
    <t>0318279121</t>
  </si>
  <si>
    <t>JUAREZ COLUNGA OSSIEL ISAI</t>
  </si>
  <si>
    <t>27/06/1997</t>
  </si>
  <si>
    <t>18159762220</t>
  </si>
  <si>
    <t>0318278423</t>
  </si>
  <si>
    <t>03/06/1992</t>
  </si>
  <si>
    <t>26159216139</t>
  </si>
  <si>
    <t>0318277314</t>
  </si>
  <si>
    <t>29/11/1986</t>
  </si>
  <si>
    <t>09138604013</t>
  </si>
  <si>
    <t>0318279635</t>
  </si>
  <si>
    <t>Del Angel Hernandez Jose Eduardo</t>
  </si>
  <si>
    <t>AEHE-961126-JV2</t>
  </si>
  <si>
    <t>AEHE-961126-HTSNRD03</t>
  </si>
  <si>
    <t>26/11/1996</t>
  </si>
  <si>
    <t>73159616207</t>
  </si>
  <si>
    <t>19/07/1990</t>
  </si>
  <si>
    <t>03169073487</t>
  </si>
  <si>
    <t>0318278834</t>
  </si>
  <si>
    <t>MAR AHUMADA JUAN JOSE</t>
  </si>
  <si>
    <t>02/09/1972</t>
  </si>
  <si>
    <t>49907267519</t>
  </si>
  <si>
    <t>0318278638</t>
  </si>
  <si>
    <t>Sosa Cepeda Paulina</t>
  </si>
  <si>
    <t>SOCP-881010-F38</t>
  </si>
  <si>
    <t>SOCP-881010-MTSSPL01</t>
  </si>
  <si>
    <t>09078851582</t>
  </si>
  <si>
    <t>0318279831</t>
  </si>
  <si>
    <t>Maya Garza Jose Guadalupe</t>
  </si>
  <si>
    <t>MAYA GARZA JOSE GUADALUPE</t>
  </si>
  <si>
    <t>MAGG-780705-N60</t>
  </si>
  <si>
    <t>MAGG-780705-HTSYRD08</t>
  </si>
  <si>
    <t>49967865368</t>
  </si>
  <si>
    <t>0318278786</t>
  </si>
  <si>
    <t>31/05/1997</t>
  </si>
  <si>
    <t>44169790951</t>
  </si>
  <si>
    <t>0318279961</t>
  </si>
  <si>
    <t>28/04/1997</t>
  </si>
  <si>
    <t>35159731807</t>
  </si>
  <si>
    <t>0318278526</t>
  </si>
  <si>
    <t>04/03/1998</t>
  </si>
  <si>
    <t>81169865821</t>
  </si>
  <si>
    <t>0318278021</t>
  </si>
  <si>
    <t>POLANCO CARRETO ADRIANA</t>
  </si>
  <si>
    <t>25/09/1986</t>
  </si>
  <si>
    <t>02178609620</t>
  </si>
  <si>
    <t>0318279309</t>
  </si>
  <si>
    <t>29/12/1997</t>
  </si>
  <si>
    <t>13169743997</t>
  </si>
  <si>
    <t>0318278656</t>
  </si>
  <si>
    <t>02/08/1988</t>
  </si>
  <si>
    <t>09118807404</t>
  </si>
  <si>
    <t>0318278898</t>
  </si>
  <si>
    <t>10/10/1993</t>
  </si>
  <si>
    <t>09099315914</t>
  </si>
  <si>
    <t>0323111757</t>
  </si>
  <si>
    <t>Novak Juarez Maria Guadalupe</t>
  </si>
  <si>
    <t>NOJG-980102-9J7</t>
  </si>
  <si>
    <t>NOJG-980102-MQTVRD02</t>
  </si>
  <si>
    <t>02/01/1998</t>
  </si>
  <si>
    <t>C-5 202 ARBOLEDSD</t>
  </si>
  <si>
    <t>82169863758</t>
  </si>
  <si>
    <t>AVALOS RODRIGUEZ ABAD</t>
  </si>
  <si>
    <t>03/08/1975</t>
  </si>
  <si>
    <t>49937555040</t>
  </si>
  <si>
    <t>0327036335</t>
  </si>
  <si>
    <t>02/05/1981</t>
  </si>
  <si>
    <t>49998109174</t>
  </si>
  <si>
    <t>0328083194</t>
  </si>
  <si>
    <t>07/06/1991</t>
  </si>
  <si>
    <t>05159101707</t>
  </si>
  <si>
    <t>0328564844</t>
  </si>
  <si>
    <t>Colunga Escobar Julio Cesar</t>
  </si>
  <si>
    <t>COLUNGA ESCOBAR JULIO CESAR</t>
  </si>
  <si>
    <t>COEJ-720831-LX1</t>
  </si>
  <si>
    <t>COEJ-720831-HTSLSL05</t>
  </si>
  <si>
    <t>31/08/1972</t>
  </si>
  <si>
    <t>24 DE FEBRERO 1204</t>
  </si>
  <si>
    <t>49887234554</t>
  </si>
  <si>
    <t>02178510877</t>
  </si>
  <si>
    <t>0331904132</t>
  </si>
  <si>
    <t>26/03/1989</t>
  </si>
  <si>
    <t>17148925427</t>
  </si>
  <si>
    <t>0334363187</t>
  </si>
  <si>
    <t>Reyes Saldaña Kimberlin Yeyetzi</t>
  </si>
  <si>
    <t>RESK-940925-H34</t>
  </si>
  <si>
    <t>RESK-940925-MTSYLM07</t>
  </si>
  <si>
    <t>25/09/1994</t>
  </si>
  <si>
    <t>FLOR DE LOTO 411</t>
  </si>
  <si>
    <t>46159409815</t>
  </si>
  <si>
    <t>0352998622</t>
  </si>
  <si>
    <t>Reyes Rodriguez Claudia Gabriela</t>
  </si>
  <si>
    <t>RERC-980206-NX9</t>
  </si>
  <si>
    <t>RERC-980206-MTSYDL04</t>
  </si>
  <si>
    <t>06/02/1998</t>
  </si>
  <si>
    <t>PASEO LOS OLIVOS 116 LOS OLIVOS</t>
  </si>
  <si>
    <t>41169867250</t>
  </si>
  <si>
    <t>0353023307</t>
  </si>
  <si>
    <t>Martinez Rodriguez Nelson Osvaldo</t>
  </si>
  <si>
    <t>MARTINEZ RODRIGUEZ NELSON OSVALDO</t>
  </si>
  <si>
    <t>MARN-930417-KG1</t>
  </si>
  <si>
    <t>MARN-930417-HTSRDL04</t>
  </si>
  <si>
    <t>17/04/1993</t>
  </si>
  <si>
    <t>CARMEN SERDAN 508</t>
  </si>
  <si>
    <t>05169312708</t>
  </si>
  <si>
    <t>0354016070</t>
  </si>
  <si>
    <t>NIETO VAZQUEZ VICTOR HUGO</t>
  </si>
  <si>
    <t>08/08/1989</t>
  </si>
  <si>
    <t>02168904502</t>
  </si>
  <si>
    <t>0356430700</t>
  </si>
  <si>
    <t>Melo Chavez Leida Edith</t>
  </si>
  <si>
    <t>MELO CHAVEZ LEIDA EDITH</t>
  </si>
  <si>
    <t>MECL-801218-A97</t>
  </si>
  <si>
    <t>MECL-801218-MTSLHD09</t>
  </si>
  <si>
    <t>18/12/1980</t>
  </si>
  <si>
    <t>49988001050</t>
  </si>
  <si>
    <t>0364162716</t>
  </si>
  <si>
    <t>11/10/1989</t>
  </si>
  <si>
    <t>09088947792</t>
  </si>
  <si>
    <t>0365396376</t>
  </si>
  <si>
    <t>Gamez Sanchez Alan Jair</t>
  </si>
  <si>
    <t>GAMEZ SANCHEZ ALAN JAIR</t>
  </si>
  <si>
    <t>GASA-991207-425</t>
  </si>
  <si>
    <t>GASA-991207-HTSMNL03</t>
  </si>
  <si>
    <t>07/12/1999</t>
  </si>
  <si>
    <t>1 DE MAYO 326-B FRACC.LOS ENCINOS</t>
  </si>
  <si>
    <t>90169991966</t>
  </si>
  <si>
    <t>SAUCEDO ALVAREZ DAVID RAYMUNDO</t>
  </si>
  <si>
    <t>26/06/1995</t>
  </si>
  <si>
    <t>66149571557</t>
  </si>
  <si>
    <t>0594713232</t>
  </si>
  <si>
    <t>02/05/1983</t>
  </si>
  <si>
    <t>09008370117</t>
  </si>
  <si>
    <t>1000713637</t>
  </si>
  <si>
    <t>11/06/1994</t>
  </si>
  <si>
    <t>26159425953</t>
  </si>
  <si>
    <t>1002519011</t>
  </si>
  <si>
    <t>ARGUELLES ALMAGUER JUAN LORENZO</t>
  </si>
  <si>
    <t>27/12/1980</t>
  </si>
  <si>
    <t>09028016609</t>
  </si>
  <si>
    <t>1003075532</t>
  </si>
  <si>
    <t>07/05/1997</t>
  </si>
  <si>
    <t>44169797493</t>
  </si>
  <si>
    <t>1003908733</t>
  </si>
  <si>
    <t>15/12/1999</t>
  </si>
  <si>
    <t>84169973330</t>
  </si>
  <si>
    <t>1004741674</t>
  </si>
  <si>
    <t>17/10/1987</t>
  </si>
  <si>
    <t>09068769141</t>
  </si>
  <si>
    <t>08149175955</t>
  </si>
  <si>
    <t>1008567591</t>
  </si>
  <si>
    <t>Casanova Lopez Nora Elba</t>
  </si>
  <si>
    <t>ATENSION USUARIOS</t>
  </si>
  <si>
    <t>CALN-701013-GH7</t>
  </si>
  <si>
    <t>CALN-701013-MTSSPR03</t>
  </si>
  <si>
    <t>13/10/1970</t>
  </si>
  <si>
    <t>65887033812</t>
  </si>
  <si>
    <t>1008579473</t>
  </si>
  <si>
    <t>Sarmiento Hernandez Sandra Luz</t>
  </si>
  <si>
    <t>SAHS-871205-8Y8</t>
  </si>
  <si>
    <t>SAHS-871205-MTSRRN08</t>
  </si>
  <si>
    <t>05/12/1987</t>
  </si>
  <si>
    <t>CALLE CADIZ 411 A FRACC HACIENDAS 2</t>
  </si>
  <si>
    <t>09068748517</t>
  </si>
  <si>
    <t>1009258748</t>
  </si>
  <si>
    <t>09/10/1995</t>
  </si>
  <si>
    <t>18149519268</t>
  </si>
  <si>
    <t>1011508848</t>
  </si>
  <si>
    <t>23/11/1986</t>
  </si>
  <si>
    <t>09078613073</t>
  </si>
  <si>
    <t>1015953174</t>
  </si>
  <si>
    <t>01/10/1983</t>
  </si>
  <si>
    <t>09048338298</t>
  </si>
  <si>
    <t>01/07/1983</t>
  </si>
  <si>
    <t>09998331384</t>
  </si>
  <si>
    <t>10/08/1977</t>
  </si>
  <si>
    <t>09987722106</t>
  </si>
  <si>
    <t>Sanchez Hernandez Marisela</t>
  </si>
  <si>
    <t>SAHM-811018-EG9</t>
  </si>
  <si>
    <t>SAHM-811018-MVZNRR00</t>
  </si>
  <si>
    <t>18/10/1981</t>
  </si>
  <si>
    <t>LAGUNA DEL CHAIREL 212 A FRACC.LAGUNA FLORIDA</t>
  </si>
  <si>
    <t>09118100065</t>
  </si>
  <si>
    <t>Pinete Turrubiates Laura</t>
  </si>
  <si>
    <t>PITL-771002-B63</t>
  </si>
  <si>
    <t>PITL-771002-MNLNRR08</t>
  </si>
  <si>
    <t>02/10/1977</t>
  </si>
  <si>
    <t>CALLE NAYARIT 2105 PORTES GIL</t>
  </si>
  <si>
    <t>49947752330</t>
  </si>
  <si>
    <t>1021988047</t>
  </si>
  <si>
    <t>07/01/1996</t>
  </si>
  <si>
    <t>25169610687</t>
  </si>
  <si>
    <t>1021997900</t>
  </si>
  <si>
    <t>11/10/1998</t>
  </si>
  <si>
    <t>05169856993</t>
  </si>
  <si>
    <t>1022861996</t>
  </si>
  <si>
    <t>ENRIQUEZ DEL ANGEL FERNANDO</t>
  </si>
  <si>
    <t>22/05/1985</t>
  </si>
  <si>
    <t>09018538950</t>
  </si>
  <si>
    <t>1022873047</t>
  </si>
  <si>
    <t>04/09/1999</t>
  </si>
  <si>
    <t>58169916036</t>
  </si>
  <si>
    <t>1025898658</t>
  </si>
  <si>
    <t>08/10/1990</t>
  </si>
  <si>
    <t>65129014042</t>
  </si>
  <si>
    <t>1026294378</t>
  </si>
  <si>
    <t>06/09/1998</t>
  </si>
  <si>
    <t>83169842230</t>
  </si>
  <si>
    <t>1030941688</t>
  </si>
  <si>
    <t>16/06/1998</t>
  </si>
  <si>
    <t>81169805249</t>
  </si>
  <si>
    <t>1032741435</t>
  </si>
  <si>
    <t>Requena Olvera Jesus Giovani</t>
  </si>
  <si>
    <t>REQUENA OLVERA JESUS GIOVANI</t>
  </si>
  <si>
    <t>REOJ-971220-135</t>
  </si>
  <si>
    <t>REOJ-971220-HTSQLS06</t>
  </si>
  <si>
    <t>20/12/1997</t>
  </si>
  <si>
    <t>CALLE 13 2012 MONTE ALTO SIPOBLADUR</t>
  </si>
  <si>
    <t>46169775106</t>
  </si>
  <si>
    <t>1032748144</t>
  </si>
  <si>
    <t>11/02/1978</t>
  </si>
  <si>
    <t>09997806857</t>
  </si>
  <si>
    <t>Enriquez Ramos Jose Juan</t>
  </si>
  <si>
    <t>EIRJ-940917-9F2</t>
  </si>
  <si>
    <t>EIRJ-940917-HTSNMN07</t>
  </si>
  <si>
    <t>17/09/1994</t>
  </si>
  <si>
    <t>CALLE ALLENDE</t>
  </si>
  <si>
    <t>09129414729</t>
  </si>
  <si>
    <t>OPERADOR DE SWERXJET</t>
  </si>
  <si>
    <t>GURM-640119-</t>
  </si>
  <si>
    <t>GURM-640119-M</t>
  </si>
  <si>
    <t>19/01/1964</t>
  </si>
  <si>
    <t>13806405240</t>
  </si>
  <si>
    <t>LELO-520622-</t>
  </si>
  <si>
    <t>LELO-520622-H</t>
  </si>
  <si>
    <t>22/06/1952</t>
  </si>
  <si>
    <t>19745202408</t>
  </si>
  <si>
    <t>RORN-601206-4X7</t>
  </si>
  <si>
    <t>RORN-601206-HTSDVC07</t>
  </si>
  <si>
    <t>06/12/1960</t>
  </si>
  <si>
    <t>49806025349</t>
  </si>
  <si>
    <t>49856534604</t>
  </si>
  <si>
    <t>0317958054</t>
  </si>
  <si>
    <t>CARCAMO REV VERDE</t>
  </si>
  <si>
    <t>MOYS-530419-FS9</t>
  </si>
  <si>
    <t>MOYS-530419-</t>
  </si>
  <si>
    <t>19/04/1953</t>
  </si>
  <si>
    <t>49855301724</t>
  </si>
  <si>
    <t>HECJ-650505-</t>
  </si>
  <si>
    <t>HECJ-650505-H</t>
  </si>
  <si>
    <t>05/05/1965</t>
  </si>
  <si>
    <t>49816501925</t>
  </si>
  <si>
    <t>JIVJ-591101-AJ3</t>
  </si>
  <si>
    <t>JIVJ-591101-HOCMNN02</t>
  </si>
  <si>
    <t>01/11/1959</t>
  </si>
  <si>
    <t>24795929033</t>
  </si>
  <si>
    <t>10/05/1965</t>
  </si>
  <si>
    <t>49826504828</t>
  </si>
  <si>
    <t>0317957347</t>
  </si>
  <si>
    <t>01/03/1974</t>
  </si>
  <si>
    <t>49917465921</t>
  </si>
  <si>
    <t>0317957879</t>
  </si>
  <si>
    <t>28/03/1964</t>
  </si>
  <si>
    <t>49826221738</t>
  </si>
  <si>
    <t>0317958009</t>
  </si>
  <si>
    <t>ROAJ-600917-</t>
  </si>
  <si>
    <t>ROAJ-600917-MTSDBN02</t>
  </si>
  <si>
    <t>17/09/1960</t>
  </si>
  <si>
    <t>49816021528</t>
  </si>
  <si>
    <t>SOLUCIONES</t>
  </si>
  <si>
    <t>CEAR-571018-</t>
  </si>
  <si>
    <t>CEAR-571018-MTSPMS06</t>
  </si>
  <si>
    <t>18/10/1957</t>
  </si>
  <si>
    <t>49825711267</t>
  </si>
  <si>
    <t>CABO DE OFICIO MULTIHABILIDADES</t>
  </si>
  <si>
    <t>ROSE-520814-5D4</t>
  </si>
  <si>
    <t>ROSE-520814-HTSDGR04</t>
  </si>
  <si>
    <t>14/08/1952</t>
  </si>
  <si>
    <t>49695227527</t>
  </si>
  <si>
    <t>0317958018</t>
  </si>
  <si>
    <t>PTAX TRAT AGUAS RESIDUALES</t>
  </si>
  <si>
    <t>VECM-581002-</t>
  </si>
  <si>
    <t>VECM-581002-M</t>
  </si>
  <si>
    <t>02/10/1958</t>
  </si>
  <si>
    <t>49816122169</t>
  </si>
  <si>
    <t>AALM-650227-V56</t>
  </si>
  <si>
    <t>AALM-650227-HTSLPR07</t>
  </si>
  <si>
    <t>27/02/1965</t>
  </si>
  <si>
    <t>49816544404</t>
  </si>
  <si>
    <t>0317957178</t>
  </si>
  <si>
    <t>MAAG-570108-</t>
  </si>
  <si>
    <t>MAAG-570108-M</t>
  </si>
  <si>
    <t>08/01/1957</t>
  </si>
  <si>
    <t>49735731033</t>
  </si>
  <si>
    <t>20/06/1968</t>
  </si>
  <si>
    <t>49856802621</t>
  </si>
  <si>
    <t>0317957392</t>
  </si>
  <si>
    <t>GULF-540818-8AA</t>
  </si>
  <si>
    <t>GULF-540818-HQTLRR06</t>
  </si>
  <si>
    <t>18/08/1954</t>
  </si>
  <si>
    <t>49785408730</t>
  </si>
  <si>
    <t>PEBC-660114-D84</t>
  </si>
  <si>
    <t>PEBC-660114-HTSRDR03</t>
  </si>
  <si>
    <t>14/01/1966</t>
  </si>
  <si>
    <t>49836630449</t>
  </si>
  <si>
    <t>AGUA POTABLE</t>
  </si>
  <si>
    <t>MMAM-690817-</t>
  </si>
  <si>
    <t>MAMM-690817-H</t>
  </si>
  <si>
    <t>09896924231</t>
  </si>
  <si>
    <t>CACL-720817-QN8</t>
  </si>
  <si>
    <t>CACL-720817-M</t>
  </si>
  <si>
    <t>17/08/1972</t>
  </si>
  <si>
    <t>49917234715</t>
  </si>
  <si>
    <t>GURL840925DI3</t>
  </si>
  <si>
    <t>HACR890408DI6</t>
  </si>
  <si>
    <t>ALTAMIRANO HERNANDEZ FERNANDO</t>
  </si>
  <si>
    <t>AAHF8109131I4</t>
  </si>
  <si>
    <t>CAJERA</t>
  </si>
  <si>
    <t>DEL 01 DE JULIO  AL 30 DE SEPTIEMBRE DEL 2019</t>
  </si>
  <si>
    <t>AGUILAR DIEZCABEZA LUIS ERASMO</t>
  </si>
  <si>
    <t>AUDL-840824-257</t>
  </si>
  <si>
    <t>CONTRALORIA</t>
  </si>
  <si>
    <t>AUDITOR INTERNO ESPEC.</t>
  </si>
  <si>
    <t>ALVARADO OLAZARAN MA. ISABEL</t>
  </si>
  <si>
    <t>AAOI-710708-HI9</t>
  </si>
  <si>
    <t>CATANEO MORALES ARMANDO</t>
  </si>
  <si>
    <t>CAMA-810216-629</t>
  </si>
  <si>
    <t>GUEC-780929-</t>
  </si>
  <si>
    <t>GARCIA CABRERA NOE</t>
  </si>
  <si>
    <t>GACN-891006-FR2</t>
  </si>
  <si>
    <t>GARCIA GARCIA FRANCISCO XAVIER</t>
  </si>
  <si>
    <t>GAGF-980623-PRA</t>
  </si>
  <si>
    <t>GARCIA MARTINEZ MARIBEL</t>
  </si>
  <si>
    <t>GAMM-950328-</t>
  </si>
  <si>
    <t>GOMEZ DE LEON PAULO ALBERTO</t>
  </si>
  <si>
    <t>GOLP-720201-5Z7</t>
  </si>
  <si>
    <t>JEFE DE FACTURACION</t>
  </si>
  <si>
    <t>GONZALEZ CABRERA BRANDON ALEXIS</t>
  </si>
  <si>
    <t>GOCB-000308-DU1</t>
  </si>
  <si>
    <t>GUZMAN ORTA MARIA ROMUALDA</t>
  </si>
  <si>
    <t>GUOR-720206-</t>
  </si>
  <si>
    <t>CULTURA DEL AGUA</t>
  </si>
  <si>
    <t>AUXILIAR ADMVO</t>
  </si>
  <si>
    <t>HERNANDEZ FLORES MARIO ALBERTO</t>
  </si>
  <si>
    <t>HEFM-751015-EKA</t>
  </si>
  <si>
    <t>JIMENEZ RODRIGUEZ JUAN ELIAS</t>
  </si>
  <si>
    <t>JIRJ-840906-2C4</t>
  </si>
  <si>
    <t>LARA CARBAJAL MARIA ETELVINA</t>
  </si>
  <si>
    <t>LACE-691104-</t>
  </si>
  <si>
    <t>LAROCHE GONZALEZ MA. GUADALUPE</t>
  </si>
  <si>
    <t>LECHUGA FLORES BIANCA YAMILETH</t>
  </si>
  <si>
    <t>LAGG-620123-BGA</t>
  </si>
  <si>
    <t>LEFB-980619-F90</t>
  </si>
  <si>
    <t>LOPEZ SALDAÑA ARMANDO GUADALUPE</t>
  </si>
  <si>
    <t>LOSA-961223-6G9</t>
  </si>
  <si>
    <t>MARTINEZ CAMACHO CYNTHIA</t>
  </si>
  <si>
    <t>MACC-930409-</t>
  </si>
  <si>
    <t>MARTINEZ DOMINGUEZ JOSE LUIS</t>
  </si>
  <si>
    <t>MADL-691125-</t>
  </si>
  <si>
    <t>ORTEGA CRUZ ALEJANDRO</t>
  </si>
  <si>
    <t>OECA-771226-QQ2</t>
  </si>
  <si>
    <t>PEMM-920907-</t>
  </si>
  <si>
    <t>PEREZ SANCHEZ NICOLE ALEXANDRA</t>
  </si>
  <si>
    <t>PESN-960417-</t>
  </si>
  <si>
    <t>POLANCO ULIBARRI ROCIO ESMERALDA</t>
  </si>
  <si>
    <t>POUR-810524-</t>
  </si>
  <si>
    <t>RAMIREZ CARDONA ALINA</t>
  </si>
  <si>
    <t>RACA-760207-HKA</t>
  </si>
  <si>
    <t>RIOS TREJO FABIOLA</t>
  </si>
  <si>
    <t>RITF-840306-VA9</t>
  </si>
  <si>
    <t>RIVAS MEDINA ROSARIO GRISELDA</t>
  </si>
  <si>
    <t>RIMR-721020-BT7</t>
  </si>
  <si>
    <t>ROSI-620328-QS9</t>
  </si>
  <si>
    <t>SANCHEZ MORALES CHRISTIAN ARMANDO</t>
  </si>
  <si>
    <t>SAMC-911020-DI5</t>
  </si>
  <si>
    <t>SUAREZ SAAVEDRA JAVIER ARTURO</t>
  </si>
  <si>
    <t>SUSJ-891027-T46</t>
  </si>
  <si>
    <t>TOVAR VALENCIA PAULA IVETTE</t>
  </si>
  <si>
    <t>TOVP-981127-2YA</t>
  </si>
  <si>
    <t>ZARATE GONZALEZ EMMANUEL</t>
  </si>
  <si>
    <t>ZAGE-900412-AJA</t>
  </si>
  <si>
    <t>ZAMH-890312-</t>
  </si>
  <si>
    <t>ZUMM-900419-</t>
  </si>
  <si>
    <t>CONSTRUCCION</t>
  </si>
  <si>
    <t>ADQUISICIONES</t>
  </si>
  <si>
    <t>MANTENIMIENTO DE PLANTAS</t>
  </si>
  <si>
    <t>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</si>
</sst>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dd&quot;/&quot;mm&quot;/&quot;yyyy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theme="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8.0500000000000007"/>
      <color indexed="8"/>
      <name val="Arial"/>
      <family val="2"/>
    </font>
    <font>
      <sz val="10"/>
      <color indexed="8"/>
      <name val="MS Sans Serif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583">
    <xf numFmtId="0" fontId="0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3" fillId="16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4" fillId="20" borderId="15" applyNumberFormat="0" applyAlignment="0" applyProtection="0"/>
    <xf numFmtId="0" fontId="25" fillId="21" borderId="16" applyNumberFormat="0" applyAlignment="0" applyProtection="0"/>
    <xf numFmtId="0" fontId="26" fillId="21" borderId="15" applyNumberFormat="0" applyAlignment="0" applyProtection="0"/>
    <xf numFmtId="0" fontId="27" fillId="0" borderId="17" applyNumberFormat="0" applyFill="0" applyAlignment="0" applyProtection="0"/>
    <xf numFmtId="0" fontId="28" fillId="22" borderId="18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9" applyNumberFormat="0" applyFill="0" applyAlignment="0" applyProtection="0"/>
    <xf numFmtId="0" fontId="32" fillId="23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16" fillId="8" borderId="0" applyNumberFormat="0" applyBorder="0" applyAlignment="0" applyProtection="0"/>
    <xf numFmtId="0" fontId="16" fillId="14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6" fillId="9" borderId="0" applyNumberFormat="0" applyBorder="0" applyAlignment="0" applyProtection="0"/>
    <xf numFmtId="0" fontId="16" fillId="15" borderId="0" applyNumberFormat="0" applyBorder="0" applyAlignment="0" applyProtection="0"/>
    <xf numFmtId="0" fontId="32" fillId="34" borderId="0" applyNumberFormat="0" applyBorder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6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7" fillId="0" borderId="0"/>
    <xf numFmtId="43" fontId="1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7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6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43" fontId="1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4" fillId="0" borderId="0"/>
    <xf numFmtId="43" fontId="16" fillId="0" borderId="0" applyFont="0" applyFill="0" applyBorder="0" applyAlignment="0" applyProtection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3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7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3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7" fillId="0" borderId="0" applyFont="0" applyFill="0" applyBorder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6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6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7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6" fillId="0" borderId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6" fillId="0" borderId="0"/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43" fontId="16" fillId="0" borderId="0" applyFont="0" applyFill="0" applyBorder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6" fillId="0" borderId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16" borderId="11" applyNumberFormat="0" applyFon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1" fillId="16" borderId="11" applyNumberFormat="0" applyFon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" fillId="16" borderId="11" applyNumberFormat="0" applyFont="0" applyAlignment="0" applyProtection="0"/>
    <xf numFmtId="0" fontId="37" fillId="0" borderId="0"/>
    <xf numFmtId="43" fontId="16" fillId="0" borderId="0" applyFont="0" applyFill="0" applyBorder="0" applyAlignment="0" applyProtection="0"/>
    <xf numFmtId="164" fontId="37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7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7" fillId="0" borderId="0"/>
    <xf numFmtId="164" fontId="37" fillId="0" borderId="0" applyFont="0" applyFill="0" applyBorder="0" applyAlignment="0" applyProtection="0"/>
    <xf numFmtId="0" fontId="7" fillId="0" borderId="0"/>
    <xf numFmtId="0" fontId="16" fillId="0" borderId="0"/>
    <xf numFmtId="0" fontId="1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44" fontId="16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4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43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16" borderId="11" applyNumberFormat="0" applyFont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6" fillId="0" borderId="0"/>
    <xf numFmtId="0" fontId="1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7" fillId="0" borderId="0" applyFont="0" applyFill="0" applyBorder="0" applyAlignment="0" applyProtection="0"/>
    <xf numFmtId="0" fontId="45" fillId="0" borderId="0"/>
  </cellStyleXfs>
  <cellXfs count="64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/>
    <xf numFmtId="0" fontId="8" fillId="0" borderId="0" xfId="1657" applyFont="1" applyAlignment="1">
      <alignment horizontal="center"/>
    </xf>
    <xf numFmtId="0" fontId="8" fillId="2" borderId="1" xfId="1657" applyFont="1" applyFill="1" applyBorder="1" applyAlignment="1">
      <alignment horizontal="center" vertical="center"/>
    </xf>
    <xf numFmtId="0" fontId="9" fillId="0" borderId="0" xfId="1657" applyFont="1"/>
    <xf numFmtId="0" fontId="9" fillId="0" borderId="2" xfId="1657" applyFont="1" applyBorder="1"/>
    <xf numFmtId="0" fontId="9" fillId="0" borderId="3" xfId="1657" applyFont="1" applyBorder="1" applyAlignment="1">
      <alignment horizontal="center"/>
    </xf>
    <xf numFmtId="0" fontId="9" fillId="0" borderId="4" xfId="1657" applyFont="1" applyBorder="1" applyAlignment="1">
      <alignment horizontal="center"/>
    </xf>
    <xf numFmtId="0" fontId="9" fillId="0" borderId="0" xfId="1657" applyFont="1" applyBorder="1" applyAlignment="1">
      <alignment horizontal="center"/>
    </xf>
    <xf numFmtId="0" fontId="9" fillId="0" borderId="0" xfId="1657" applyFont="1" applyBorder="1"/>
    <xf numFmtId="0" fontId="9" fillId="0" borderId="0" xfId="1657" applyFont="1" applyAlignment="1">
      <alignment horizontal="center"/>
    </xf>
    <xf numFmtId="0" fontId="7" fillId="0" borderId="0" xfId="1618"/>
    <xf numFmtId="0" fontId="7" fillId="0" borderId="0" xfId="1618" quotePrefix="1"/>
    <xf numFmtId="0" fontId="7" fillId="0" borderId="0" xfId="1621"/>
    <xf numFmtId="0" fontId="7" fillId="0" borderId="0" xfId="1623"/>
    <xf numFmtId="43" fontId="7" fillId="0" borderId="0" xfId="1602" applyFont="1"/>
    <xf numFmtId="0" fontId="33" fillId="0" borderId="0" xfId="2038" quotePrefix="1" applyNumberFormat="1"/>
    <xf numFmtId="0" fontId="33" fillId="0" borderId="0" xfId="2038"/>
    <xf numFmtId="44" fontId="8" fillId="0" borderId="1" xfId="3526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7" fillId="0" borderId="0" xfId="19567"/>
    <xf numFmtId="0" fontId="8" fillId="0" borderId="5" xfId="19567" applyFont="1" applyBorder="1" applyAlignment="1">
      <alignment horizontal="right"/>
    </xf>
    <xf numFmtId="0" fontId="8" fillId="2" borderId="1" xfId="1657" applyFont="1" applyFill="1" applyBorder="1" applyAlignment="1">
      <alignment horizontal="center" vertical="center" wrapText="1"/>
    </xf>
    <xf numFmtId="0" fontId="40" fillId="0" borderId="2" xfId="1657" applyFont="1" applyBorder="1"/>
    <xf numFmtId="0" fontId="40" fillId="0" borderId="2" xfId="1657" applyFont="1" applyBorder="1" applyAlignment="1">
      <alignment horizontal="center"/>
    </xf>
    <xf numFmtId="0" fontId="40" fillId="0" borderId="2" xfId="9010" applyNumberFormat="1" applyFont="1" applyBorder="1" applyAlignment="1">
      <alignment horizontal="center"/>
    </xf>
    <xf numFmtId="0" fontId="40" fillId="0" borderId="0" xfId="1657" applyFont="1"/>
    <xf numFmtId="43" fontId="41" fillId="0" borderId="2" xfId="22363" applyNumberFormat="1" applyBorder="1"/>
    <xf numFmtId="43" fontId="41" fillId="0" borderId="2" xfId="22366" applyFont="1" applyBorder="1"/>
    <xf numFmtId="0" fontId="41" fillId="0" borderId="0" xfId="22363"/>
    <xf numFmtId="0" fontId="7" fillId="0" borderId="0" xfId="22363" applyFont="1"/>
    <xf numFmtId="0" fontId="2" fillId="3" borderId="6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2" borderId="1" xfId="1657" applyFont="1" applyFill="1" applyBorder="1" applyAlignment="1">
      <alignment horizontal="center" vertical="center" wrapText="1"/>
    </xf>
    <xf numFmtId="8" fontId="0" fillId="0" borderId="0" xfId="0" applyNumberFormat="1"/>
    <xf numFmtId="0" fontId="40" fillId="0" borderId="0" xfId="1657" applyFont="1" applyBorder="1"/>
    <xf numFmtId="14" fontId="0" fillId="0" borderId="0" xfId="0" applyNumberFormat="1"/>
    <xf numFmtId="4" fontId="0" fillId="0" borderId="0" xfId="0" applyNumberFormat="1"/>
    <xf numFmtId="0" fontId="0" fillId="0" borderId="0" xfId="0" applyNumberFormat="1"/>
    <xf numFmtId="165" fontId="44" fillId="0" borderId="0" xfId="0" applyNumberFormat="1" applyFont="1" applyAlignment="1">
      <alignment horizontal="center" vertical="center"/>
    </xf>
    <xf numFmtId="0" fontId="40" fillId="0" borderId="6" xfId="1657" applyFont="1" applyBorder="1" applyAlignment="1">
      <alignment horizontal="center"/>
    </xf>
    <xf numFmtId="0" fontId="40" fillId="0" borderId="0" xfId="9010" applyNumberFormat="1" applyFont="1" applyBorder="1" applyAlignment="1">
      <alignment horizontal="center"/>
    </xf>
    <xf numFmtId="165" fontId="44" fillId="0" borderId="0" xfId="22582" applyNumberFormat="1" applyFont="1" applyAlignment="1">
      <alignment horizontal="center" vertical="center"/>
    </xf>
    <xf numFmtId="165" fontId="44" fillId="0" borderId="0" xfId="22582" applyNumberFormat="1" applyFont="1" applyAlignment="1">
      <alignment horizontal="center" vertical="center"/>
    </xf>
    <xf numFmtId="165" fontId="44" fillId="0" borderId="0" xfId="22582" applyNumberFormat="1" applyFont="1" applyAlignment="1">
      <alignment horizontal="center" vertical="center"/>
    </xf>
    <xf numFmtId="165" fontId="44" fillId="0" borderId="0" xfId="22582" applyNumberFormat="1" applyFont="1" applyAlignment="1">
      <alignment horizontal="center" vertical="center"/>
    </xf>
    <xf numFmtId="165" fontId="44" fillId="0" borderId="0" xfId="22582" applyNumberFormat="1" applyFont="1" applyAlignment="1">
      <alignment horizontal="center" vertical="center"/>
    </xf>
    <xf numFmtId="165" fontId="44" fillId="0" borderId="2" xfId="0" applyNumberFormat="1" applyFont="1" applyBorder="1" applyAlignment="1">
      <alignment horizontal="center" vertical="center"/>
    </xf>
    <xf numFmtId="165" fontId="44" fillId="0" borderId="2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8" fillId="2" borderId="1" xfId="1657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</cellXfs>
  <cellStyles count="22583">
    <cellStyle name="20% - Énfasis1" xfId="2015" builtinId="30" customBuiltin="1"/>
    <cellStyle name="20% - Énfasis1 10" xfId="1"/>
    <cellStyle name="20% - Énfasis1 10 2" xfId="2"/>
    <cellStyle name="20% - Énfasis1 10 3" xfId="3"/>
    <cellStyle name="20% - Énfasis1 10 4" xfId="4"/>
    <cellStyle name="20% - Énfasis1 10 5" xfId="5"/>
    <cellStyle name="20% - Énfasis1 10 6" xfId="6"/>
    <cellStyle name="20% - Énfasis1 11" xfId="7"/>
    <cellStyle name="20% - Énfasis1 11 2" xfId="8"/>
    <cellStyle name="20% - Énfasis1 11 3" xfId="9"/>
    <cellStyle name="20% - Énfasis1 11 4" xfId="10"/>
    <cellStyle name="20% - Énfasis1 11 5" xfId="11"/>
    <cellStyle name="20% - Énfasis1 11 6" xfId="12"/>
    <cellStyle name="20% - Énfasis1 12" xfId="13"/>
    <cellStyle name="20% - Énfasis1 12 2" xfId="14"/>
    <cellStyle name="20% - Énfasis1 12 3" xfId="15"/>
    <cellStyle name="20% - Énfasis1 12 4" xfId="16"/>
    <cellStyle name="20% - Énfasis1 12 5" xfId="17"/>
    <cellStyle name="20% - Énfasis1 12 6" xfId="18"/>
    <cellStyle name="20% - Énfasis1 13" xfId="19"/>
    <cellStyle name="20% - Énfasis1 13 2" xfId="20"/>
    <cellStyle name="20% - Énfasis1 13 3" xfId="21"/>
    <cellStyle name="20% - Énfasis1 13 4" xfId="22"/>
    <cellStyle name="20% - Énfasis1 13 5" xfId="23"/>
    <cellStyle name="20% - Énfasis1 13 6" xfId="24"/>
    <cellStyle name="20% - Énfasis1 14" xfId="25"/>
    <cellStyle name="20% - Énfasis1 14 2" xfId="26"/>
    <cellStyle name="20% - Énfasis1 14 3" xfId="27"/>
    <cellStyle name="20% - Énfasis1 14 4" xfId="28"/>
    <cellStyle name="20% - Énfasis1 14 5" xfId="29"/>
    <cellStyle name="20% - Énfasis1 14 6" xfId="30"/>
    <cellStyle name="20% - Énfasis1 15" xfId="31"/>
    <cellStyle name="20% - Énfasis1 15 2" xfId="32"/>
    <cellStyle name="20% - Énfasis1 15 3" xfId="33"/>
    <cellStyle name="20% - Énfasis1 15 4" xfId="34"/>
    <cellStyle name="20% - Énfasis1 15 5" xfId="35"/>
    <cellStyle name="20% - Énfasis1 15 6" xfId="36"/>
    <cellStyle name="20% - Énfasis1 16" xfId="37"/>
    <cellStyle name="20% - Énfasis1 16 2" xfId="38"/>
    <cellStyle name="20% - Énfasis1 16 3" xfId="39"/>
    <cellStyle name="20% - Énfasis1 16 4" xfId="40"/>
    <cellStyle name="20% - Énfasis1 16 5" xfId="41"/>
    <cellStyle name="20% - Énfasis1 16 6" xfId="42"/>
    <cellStyle name="20% - Énfasis1 17" xfId="43"/>
    <cellStyle name="20% - Énfasis1 17 2" xfId="44"/>
    <cellStyle name="20% - Énfasis1 17 3" xfId="45"/>
    <cellStyle name="20% - Énfasis1 17 4" xfId="46"/>
    <cellStyle name="20% - Énfasis1 17 5" xfId="47"/>
    <cellStyle name="20% - Énfasis1 17 6" xfId="48"/>
    <cellStyle name="20% - Énfasis1 18" xfId="49"/>
    <cellStyle name="20% - Énfasis1 18 2" xfId="50"/>
    <cellStyle name="20% - Énfasis1 18 3" xfId="51"/>
    <cellStyle name="20% - Énfasis1 18 4" xfId="52"/>
    <cellStyle name="20% - Énfasis1 18 5" xfId="53"/>
    <cellStyle name="20% - Énfasis1 18 6" xfId="54"/>
    <cellStyle name="20% - Énfasis1 19" xfId="55"/>
    <cellStyle name="20% - Énfasis1 19 2" xfId="56"/>
    <cellStyle name="20% - Énfasis1 19 3" xfId="57"/>
    <cellStyle name="20% - Énfasis1 19 4" xfId="58"/>
    <cellStyle name="20% - Énfasis1 19 5" xfId="59"/>
    <cellStyle name="20% - Énfasis1 19 6" xfId="60"/>
    <cellStyle name="20% - Énfasis1 2" xfId="61"/>
    <cellStyle name="20% - Énfasis1 2 2" xfId="62"/>
    <cellStyle name="20% - Énfasis1 2 3" xfId="63"/>
    <cellStyle name="20% - Énfasis1 2 4" xfId="64"/>
    <cellStyle name="20% - Énfasis1 2 5" xfId="65"/>
    <cellStyle name="20% - Énfasis1 2 6" xfId="66"/>
    <cellStyle name="20% - Énfasis1 20" xfId="67"/>
    <cellStyle name="20% - Énfasis1 20 2" xfId="68"/>
    <cellStyle name="20% - Énfasis1 20 3" xfId="69"/>
    <cellStyle name="20% - Énfasis1 20 4" xfId="70"/>
    <cellStyle name="20% - Énfasis1 20 5" xfId="71"/>
    <cellStyle name="20% - Énfasis1 20 6" xfId="72"/>
    <cellStyle name="20% - Énfasis1 21" xfId="73"/>
    <cellStyle name="20% - Énfasis1 21 2" xfId="74"/>
    <cellStyle name="20% - Énfasis1 21 3" xfId="75"/>
    <cellStyle name="20% - Énfasis1 21 4" xfId="76"/>
    <cellStyle name="20% - Énfasis1 21 5" xfId="77"/>
    <cellStyle name="20% - Énfasis1 21 6" xfId="78"/>
    <cellStyle name="20% - Énfasis1 22" xfId="79"/>
    <cellStyle name="20% - Énfasis1 22 2" xfId="80"/>
    <cellStyle name="20% - Énfasis1 22 3" xfId="81"/>
    <cellStyle name="20% - Énfasis1 22 4" xfId="82"/>
    <cellStyle name="20% - Énfasis1 22 5" xfId="83"/>
    <cellStyle name="20% - Énfasis1 22 6" xfId="84"/>
    <cellStyle name="20% - Énfasis1 23" xfId="85"/>
    <cellStyle name="20% - Énfasis1 24" xfId="86"/>
    <cellStyle name="20% - Énfasis1 25" xfId="87"/>
    <cellStyle name="20% - Énfasis1 26" xfId="88"/>
    <cellStyle name="20% - Énfasis1 27" xfId="89"/>
    <cellStyle name="20% - Énfasis1 3" xfId="90"/>
    <cellStyle name="20% - Énfasis1 3 2" xfId="91"/>
    <cellStyle name="20% - Énfasis1 3 3" xfId="92"/>
    <cellStyle name="20% - Énfasis1 3 4" xfId="93"/>
    <cellStyle name="20% - Énfasis1 3 5" xfId="94"/>
    <cellStyle name="20% - Énfasis1 3 6" xfId="95"/>
    <cellStyle name="20% - Énfasis1 4" xfId="96"/>
    <cellStyle name="20% - Énfasis1 4 2" xfId="97"/>
    <cellStyle name="20% - Énfasis1 4 3" xfId="98"/>
    <cellStyle name="20% - Énfasis1 4 4" xfId="99"/>
    <cellStyle name="20% - Énfasis1 4 5" xfId="100"/>
    <cellStyle name="20% - Énfasis1 4 6" xfId="101"/>
    <cellStyle name="20% - Énfasis1 5" xfId="102"/>
    <cellStyle name="20% - Énfasis1 5 2" xfId="103"/>
    <cellStyle name="20% - Énfasis1 5 3" xfId="104"/>
    <cellStyle name="20% - Énfasis1 5 4" xfId="105"/>
    <cellStyle name="20% - Énfasis1 5 5" xfId="106"/>
    <cellStyle name="20% - Énfasis1 5 6" xfId="107"/>
    <cellStyle name="20% - Énfasis1 6" xfId="108"/>
    <cellStyle name="20% - Énfasis1 6 2" xfId="109"/>
    <cellStyle name="20% - Énfasis1 6 3" xfId="110"/>
    <cellStyle name="20% - Énfasis1 6 4" xfId="111"/>
    <cellStyle name="20% - Énfasis1 6 5" xfId="112"/>
    <cellStyle name="20% - Énfasis1 6 6" xfId="113"/>
    <cellStyle name="20% - Énfasis1 7" xfId="114"/>
    <cellStyle name="20% - Énfasis1 7 2" xfId="115"/>
    <cellStyle name="20% - Énfasis1 7 3" xfId="116"/>
    <cellStyle name="20% - Énfasis1 7 4" xfId="117"/>
    <cellStyle name="20% - Énfasis1 7 5" xfId="118"/>
    <cellStyle name="20% - Énfasis1 7 6" xfId="119"/>
    <cellStyle name="20% - Énfasis1 8" xfId="120"/>
    <cellStyle name="20% - Énfasis1 8 2" xfId="121"/>
    <cellStyle name="20% - Énfasis1 8 3" xfId="122"/>
    <cellStyle name="20% - Énfasis1 8 4" xfId="123"/>
    <cellStyle name="20% - Énfasis1 8 5" xfId="124"/>
    <cellStyle name="20% - Énfasis1 8 6" xfId="125"/>
    <cellStyle name="20% - Énfasis1 9" xfId="126"/>
    <cellStyle name="20% - Énfasis1 9 2" xfId="127"/>
    <cellStyle name="20% - Énfasis1 9 3" xfId="128"/>
    <cellStyle name="20% - Énfasis1 9 4" xfId="129"/>
    <cellStyle name="20% - Énfasis1 9 5" xfId="130"/>
    <cellStyle name="20% - Énfasis1 9 6" xfId="131"/>
    <cellStyle name="20% - Énfasis2" xfId="2019" builtinId="34" customBuiltin="1"/>
    <cellStyle name="20% - Énfasis2 10" xfId="132"/>
    <cellStyle name="20% - Énfasis2 10 2" xfId="133"/>
    <cellStyle name="20% - Énfasis2 10 3" xfId="134"/>
    <cellStyle name="20% - Énfasis2 10 4" xfId="135"/>
    <cellStyle name="20% - Énfasis2 10 5" xfId="136"/>
    <cellStyle name="20% - Énfasis2 10 6" xfId="137"/>
    <cellStyle name="20% - Énfasis2 11" xfId="138"/>
    <cellStyle name="20% - Énfasis2 11 2" xfId="139"/>
    <cellStyle name="20% - Énfasis2 11 3" xfId="140"/>
    <cellStyle name="20% - Énfasis2 11 4" xfId="141"/>
    <cellStyle name="20% - Énfasis2 11 5" xfId="142"/>
    <cellStyle name="20% - Énfasis2 11 6" xfId="143"/>
    <cellStyle name="20% - Énfasis2 12" xfId="144"/>
    <cellStyle name="20% - Énfasis2 12 2" xfId="145"/>
    <cellStyle name="20% - Énfasis2 12 3" xfId="146"/>
    <cellStyle name="20% - Énfasis2 12 4" xfId="147"/>
    <cellStyle name="20% - Énfasis2 12 5" xfId="148"/>
    <cellStyle name="20% - Énfasis2 12 6" xfId="149"/>
    <cellStyle name="20% - Énfasis2 13" xfId="150"/>
    <cellStyle name="20% - Énfasis2 13 2" xfId="151"/>
    <cellStyle name="20% - Énfasis2 13 3" xfId="152"/>
    <cellStyle name="20% - Énfasis2 13 4" xfId="153"/>
    <cellStyle name="20% - Énfasis2 13 5" xfId="154"/>
    <cellStyle name="20% - Énfasis2 13 6" xfId="155"/>
    <cellStyle name="20% - Énfasis2 14" xfId="156"/>
    <cellStyle name="20% - Énfasis2 14 2" xfId="157"/>
    <cellStyle name="20% - Énfasis2 14 3" xfId="158"/>
    <cellStyle name="20% - Énfasis2 14 4" xfId="159"/>
    <cellStyle name="20% - Énfasis2 14 5" xfId="160"/>
    <cellStyle name="20% - Énfasis2 14 6" xfId="161"/>
    <cellStyle name="20% - Énfasis2 15" xfId="162"/>
    <cellStyle name="20% - Énfasis2 15 2" xfId="163"/>
    <cellStyle name="20% - Énfasis2 15 3" xfId="164"/>
    <cellStyle name="20% - Énfasis2 15 4" xfId="165"/>
    <cellStyle name="20% - Énfasis2 15 5" xfId="166"/>
    <cellStyle name="20% - Énfasis2 15 6" xfId="167"/>
    <cellStyle name="20% - Énfasis2 16" xfId="168"/>
    <cellStyle name="20% - Énfasis2 16 2" xfId="169"/>
    <cellStyle name="20% - Énfasis2 16 3" xfId="170"/>
    <cellStyle name="20% - Énfasis2 16 4" xfId="171"/>
    <cellStyle name="20% - Énfasis2 16 5" xfId="172"/>
    <cellStyle name="20% - Énfasis2 16 6" xfId="173"/>
    <cellStyle name="20% - Énfasis2 17" xfId="174"/>
    <cellStyle name="20% - Énfasis2 17 2" xfId="175"/>
    <cellStyle name="20% - Énfasis2 17 3" xfId="176"/>
    <cellStyle name="20% - Énfasis2 17 4" xfId="177"/>
    <cellStyle name="20% - Énfasis2 17 5" xfId="178"/>
    <cellStyle name="20% - Énfasis2 17 6" xfId="179"/>
    <cellStyle name="20% - Énfasis2 18" xfId="180"/>
    <cellStyle name="20% - Énfasis2 18 2" xfId="181"/>
    <cellStyle name="20% - Énfasis2 18 3" xfId="182"/>
    <cellStyle name="20% - Énfasis2 18 4" xfId="183"/>
    <cellStyle name="20% - Énfasis2 18 5" xfId="184"/>
    <cellStyle name="20% - Énfasis2 18 6" xfId="185"/>
    <cellStyle name="20% - Énfasis2 19" xfId="186"/>
    <cellStyle name="20% - Énfasis2 19 2" xfId="187"/>
    <cellStyle name="20% - Énfasis2 19 3" xfId="188"/>
    <cellStyle name="20% - Énfasis2 19 4" xfId="189"/>
    <cellStyle name="20% - Énfasis2 19 5" xfId="190"/>
    <cellStyle name="20% - Énfasis2 19 6" xfId="191"/>
    <cellStyle name="20% - Énfasis2 2" xfId="192"/>
    <cellStyle name="20% - Énfasis2 2 2" xfId="193"/>
    <cellStyle name="20% - Énfasis2 2 3" xfId="194"/>
    <cellStyle name="20% - Énfasis2 2 4" xfId="195"/>
    <cellStyle name="20% - Énfasis2 2 5" xfId="196"/>
    <cellStyle name="20% - Énfasis2 2 6" xfId="197"/>
    <cellStyle name="20% - Énfasis2 20" xfId="198"/>
    <cellStyle name="20% - Énfasis2 20 2" xfId="199"/>
    <cellStyle name="20% - Énfasis2 20 3" xfId="200"/>
    <cellStyle name="20% - Énfasis2 20 4" xfId="201"/>
    <cellStyle name="20% - Énfasis2 20 5" xfId="202"/>
    <cellStyle name="20% - Énfasis2 20 6" xfId="203"/>
    <cellStyle name="20% - Énfasis2 21" xfId="204"/>
    <cellStyle name="20% - Énfasis2 21 2" xfId="205"/>
    <cellStyle name="20% - Énfasis2 21 3" xfId="206"/>
    <cellStyle name="20% - Énfasis2 21 4" xfId="207"/>
    <cellStyle name="20% - Énfasis2 21 5" xfId="208"/>
    <cellStyle name="20% - Énfasis2 21 6" xfId="209"/>
    <cellStyle name="20% - Énfasis2 22" xfId="210"/>
    <cellStyle name="20% - Énfasis2 22 2" xfId="211"/>
    <cellStyle name="20% - Énfasis2 22 3" xfId="212"/>
    <cellStyle name="20% - Énfasis2 22 4" xfId="213"/>
    <cellStyle name="20% - Énfasis2 22 5" xfId="214"/>
    <cellStyle name="20% - Énfasis2 22 6" xfId="215"/>
    <cellStyle name="20% - Énfasis2 23" xfId="216"/>
    <cellStyle name="20% - Énfasis2 24" xfId="217"/>
    <cellStyle name="20% - Énfasis2 25" xfId="218"/>
    <cellStyle name="20% - Énfasis2 26" xfId="219"/>
    <cellStyle name="20% - Énfasis2 27" xfId="220"/>
    <cellStyle name="20% - Énfasis2 3" xfId="221"/>
    <cellStyle name="20% - Énfasis2 3 2" xfId="222"/>
    <cellStyle name="20% - Énfasis2 3 3" xfId="223"/>
    <cellStyle name="20% - Énfasis2 3 4" xfId="224"/>
    <cellStyle name="20% - Énfasis2 3 5" xfId="225"/>
    <cellStyle name="20% - Énfasis2 3 6" xfId="226"/>
    <cellStyle name="20% - Énfasis2 4" xfId="227"/>
    <cellStyle name="20% - Énfasis2 4 2" xfId="228"/>
    <cellStyle name="20% - Énfasis2 4 3" xfId="229"/>
    <cellStyle name="20% - Énfasis2 4 4" xfId="230"/>
    <cellStyle name="20% - Énfasis2 4 5" xfId="231"/>
    <cellStyle name="20% - Énfasis2 4 6" xfId="232"/>
    <cellStyle name="20% - Énfasis2 5" xfId="233"/>
    <cellStyle name="20% - Énfasis2 5 2" xfId="234"/>
    <cellStyle name="20% - Énfasis2 5 3" xfId="235"/>
    <cellStyle name="20% - Énfasis2 5 4" xfId="236"/>
    <cellStyle name="20% - Énfasis2 5 5" xfId="237"/>
    <cellStyle name="20% - Énfasis2 5 6" xfId="238"/>
    <cellStyle name="20% - Énfasis2 6" xfId="239"/>
    <cellStyle name="20% - Énfasis2 6 2" xfId="240"/>
    <cellStyle name="20% - Énfasis2 6 3" xfId="241"/>
    <cellStyle name="20% - Énfasis2 6 4" xfId="242"/>
    <cellStyle name="20% - Énfasis2 6 5" xfId="243"/>
    <cellStyle name="20% - Énfasis2 6 6" xfId="244"/>
    <cellStyle name="20% - Énfasis2 7" xfId="245"/>
    <cellStyle name="20% - Énfasis2 7 2" xfId="246"/>
    <cellStyle name="20% - Énfasis2 7 3" xfId="247"/>
    <cellStyle name="20% - Énfasis2 7 4" xfId="248"/>
    <cellStyle name="20% - Énfasis2 7 5" xfId="249"/>
    <cellStyle name="20% - Énfasis2 7 6" xfId="250"/>
    <cellStyle name="20% - Énfasis2 8" xfId="251"/>
    <cellStyle name="20% - Énfasis2 8 2" xfId="252"/>
    <cellStyle name="20% - Énfasis2 8 3" xfId="253"/>
    <cellStyle name="20% - Énfasis2 8 4" xfId="254"/>
    <cellStyle name="20% - Énfasis2 8 5" xfId="255"/>
    <cellStyle name="20% - Énfasis2 8 6" xfId="256"/>
    <cellStyle name="20% - Énfasis2 9" xfId="257"/>
    <cellStyle name="20% - Énfasis2 9 2" xfId="258"/>
    <cellStyle name="20% - Énfasis2 9 3" xfId="259"/>
    <cellStyle name="20% - Énfasis2 9 4" xfId="260"/>
    <cellStyle name="20% - Énfasis2 9 5" xfId="261"/>
    <cellStyle name="20% - Énfasis2 9 6" xfId="262"/>
    <cellStyle name="20% - Énfasis3" xfId="2023" builtinId="38" customBuiltin="1"/>
    <cellStyle name="20% - Énfasis3 10" xfId="263"/>
    <cellStyle name="20% - Énfasis3 10 2" xfId="264"/>
    <cellStyle name="20% - Énfasis3 10 3" xfId="265"/>
    <cellStyle name="20% - Énfasis3 10 4" xfId="266"/>
    <cellStyle name="20% - Énfasis3 10 5" xfId="267"/>
    <cellStyle name="20% - Énfasis3 10 6" xfId="268"/>
    <cellStyle name="20% - Énfasis3 11" xfId="269"/>
    <cellStyle name="20% - Énfasis3 11 2" xfId="270"/>
    <cellStyle name="20% - Énfasis3 11 3" xfId="271"/>
    <cellStyle name="20% - Énfasis3 11 4" xfId="272"/>
    <cellStyle name="20% - Énfasis3 11 5" xfId="273"/>
    <cellStyle name="20% - Énfasis3 11 6" xfId="274"/>
    <cellStyle name="20% - Énfasis3 12" xfId="275"/>
    <cellStyle name="20% - Énfasis3 12 2" xfId="276"/>
    <cellStyle name="20% - Énfasis3 12 3" xfId="277"/>
    <cellStyle name="20% - Énfasis3 12 4" xfId="278"/>
    <cellStyle name="20% - Énfasis3 12 5" xfId="279"/>
    <cellStyle name="20% - Énfasis3 12 6" xfId="280"/>
    <cellStyle name="20% - Énfasis3 13" xfId="281"/>
    <cellStyle name="20% - Énfasis3 13 2" xfId="282"/>
    <cellStyle name="20% - Énfasis3 13 3" xfId="283"/>
    <cellStyle name="20% - Énfasis3 13 4" xfId="284"/>
    <cellStyle name="20% - Énfasis3 13 5" xfId="285"/>
    <cellStyle name="20% - Énfasis3 13 6" xfId="286"/>
    <cellStyle name="20% - Énfasis3 14" xfId="287"/>
    <cellStyle name="20% - Énfasis3 14 2" xfId="288"/>
    <cellStyle name="20% - Énfasis3 14 3" xfId="289"/>
    <cellStyle name="20% - Énfasis3 14 4" xfId="290"/>
    <cellStyle name="20% - Énfasis3 14 5" xfId="291"/>
    <cellStyle name="20% - Énfasis3 14 6" xfId="292"/>
    <cellStyle name="20% - Énfasis3 15" xfId="293"/>
    <cellStyle name="20% - Énfasis3 15 2" xfId="294"/>
    <cellStyle name="20% - Énfasis3 15 3" xfId="295"/>
    <cellStyle name="20% - Énfasis3 15 4" xfId="296"/>
    <cellStyle name="20% - Énfasis3 15 5" xfId="297"/>
    <cellStyle name="20% - Énfasis3 15 6" xfId="298"/>
    <cellStyle name="20% - Énfasis3 16" xfId="299"/>
    <cellStyle name="20% - Énfasis3 16 2" xfId="300"/>
    <cellStyle name="20% - Énfasis3 16 3" xfId="301"/>
    <cellStyle name="20% - Énfasis3 16 4" xfId="302"/>
    <cellStyle name="20% - Énfasis3 16 5" xfId="303"/>
    <cellStyle name="20% - Énfasis3 16 6" xfId="304"/>
    <cellStyle name="20% - Énfasis3 17" xfId="305"/>
    <cellStyle name="20% - Énfasis3 17 2" xfId="306"/>
    <cellStyle name="20% - Énfasis3 17 3" xfId="307"/>
    <cellStyle name="20% - Énfasis3 17 4" xfId="308"/>
    <cellStyle name="20% - Énfasis3 17 5" xfId="309"/>
    <cellStyle name="20% - Énfasis3 17 6" xfId="310"/>
    <cellStyle name="20% - Énfasis3 18" xfId="311"/>
    <cellStyle name="20% - Énfasis3 18 2" xfId="312"/>
    <cellStyle name="20% - Énfasis3 18 3" xfId="313"/>
    <cellStyle name="20% - Énfasis3 18 4" xfId="314"/>
    <cellStyle name="20% - Énfasis3 18 5" xfId="315"/>
    <cellStyle name="20% - Énfasis3 18 6" xfId="316"/>
    <cellStyle name="20% - Énfasis3 19" xfId="317"/>
    <cellStyle name="20% - Énfasis3 19 2" xfId="318"/>
    <cellStyle name="20% - Énfasis3 19 3" xfId="319"/>
    <cellStyle name="20% - Énfasis3 19 4" xfId="320"/>
    <cellStyle name="20% - Énfasis3 19 5" xfId="321"/>
    <cellStyle name="20% - Énfasis3 19 6" xfId="322"/>
    <cellStyle name="20% - Énfasis3 2" xfId="323"/>
    <cellStyle name="20% - Énfasis3 2 2" xfId="324"/>
    <cellStyle name="20% - Énfasis3 2 3" xfId="325"/>
    <cellStyle name="20% - Énfasis3 2 4" xfId="326"/>
    <cellStyle name="20% - Énfasis3 2 5" xfId="327"/>
    <cellStyle name="20% - Énfasis3 2 6" xfId="328"/>
    <cellStyle name="20% - Énfasis3 20" xfId="329"/>
    <cellStyle name="20% - Énfasis3 20 2" xfId="330"/>
    <cellStyle name="20% - Énfasis3 20 3" xfId="331"/>
    <cellStyle name="20% - Énfasis3 20 4" xfId="332"/>
    <cellStyle name="20% - Énfasis3 20 5" xfId="333"/>
    <cellStyle name="20% - Énfasis3 20 6" xfId="334"/>
    <cellStyle name="20% - Énfasis3 21" xfId="335"/>
    <cellStyle name="20% - Énfasis3 21 2" xfId="336"/>
    <cellStyle name="20% - Énfasis3 21 3" xfId="337"/>
    <cellStyle name="20% - Énfasis3 21 4" xfId="338"/>
    <cellStyle name="20% - Énfasis3 21 5" xfId="339"/>
    <cellStyle name="20% - Énfasis3 21 6" xfId="340"/>
    <cellStyle name="20% - Énfasis3 22" xfId="341"/>
    <cellStyle name="20% - Énfasis3 22 2" xfId="342"/>
    <cellStyle name="20% - Énfasis3 22 3" xfId="343"/>
    <cellStyle name="20% - Énfasis3 22 4" xfId="344"/>
    <cellStyle name="20% - Énfasis3 22 5" xfId="345"/>
    <cellStyle name="20% - Énfasis3 22 6" xfId="346"/>
    <cellStyle name="20% - Énfasis3 23" xfId="347"/>
    <cellStyle name="20% - Énfasis3 24" xfId="348"/>
    <cellStyle name="20% - Énfasis3 25" xfId="349"/>
    <cellStyle name="20% - Énfasis3 26" xfId="350"/>
    <cellStyle name="20% - Énfasis3 27" xfId="351"/>
    <cellStyle name="20% - Énfasis3 3" xfId="352"/>
    <cellStyle name="20% - Énfasis3 3 2" xfId="353"/>
    <cellStyle name="20% - Énfasis3 3 3" xfId="354"/>
    <cellStyle name="20% - Énfasis3 3 4" xfId="355"/>
    <cellStyle name="20% - Énfasis3 3 5" xfId="356"/>
    <cellStyle name="20% - Énfasis3 3 6" xfId="357"/>
    <cellStyle name="20% - Énfasis3 4" xfId="358"/>
    <cellStyle name="20% - Énfasis3 4 2" xfId="359"/>
    <cellStyle name="20% - Énfasis3 4 3" xfId="360"/>
    <cellStyle name="20% - Énfasis3 4 4" xfId="361"/>
    <cellStyle name="20% - Énfasis3 4 5" xfId="362"/>
    <cellStyle name="20% - Énfasis3 4 6" xfId="363"/>
    <cellStyle name="20% - Énfasis3 5" xfId="364"/>
    <cellStyle name="20% - Énfasis3 5 2" xfId="365"/>
    <cellStyle name="20% - Énfasis3 5 3" xfId="366"/>
    <cellStyle name="20% - Énfasis3 5 4" xfId="367"/>
    <cellStyle name="20% - Énfasis3 5 5" xfId="368"/>
    <cellStyle name="20% - Énfasis3 5 6" xfId="369"/>
    <cellStyle name="20% - Énfasis3 6" xfId="370"/>
    <cellStyle name="20% - Énfasis3 6 2" xfId="371"/>
    <cellStyle name="20% - Énfasis3 6 3" xfId="372"/>
    <cellStyle name="20% - Énfasis3 6 4" xfId="373"/>
    <cellStyle name="20% - Énfasis3 6 5" xfId="374"/>
    <cellStyle name="20% - Énfasis3 6 6" xfId="375"/>
    <cellStyle name="20% - Énfasis3 7" xfId="376"/>
    <cellStyle name="20% - Énfasis3 7 2" xfId="377"/>
    <cellStyle name="20% - Énfasis3 7 3" xfId="378"/>
    <cellStyle name="20% - Énfasis3 7 4" xfId="379"/>
    <cellStyle name="20% - Énfasis3 7 5" xfId="380"/>
    <cellStyle name="20% - Énfasis3 7 6" xfId="381"/>
    <cellStyle name="20% - Énfasis3 8" xfId="382"/>
    <cellStyle name="20% - Énfasis3 8 2" xfId="383"/>
    <cellStyle name="20% - Énfasis3 8 3" xfId="384"/>
    <cellStyle name="20% - Énfasis3 8 4" xfId="385"/>
    <cellStyle name="20% - Énfasis3 8 5" xfId="386"/>
    <cellStyle name="20% - Énfasis3 8 6" xfId="387"/>
    <cellStyle name="20% - Énfasis3 9" xfId="388"/>
    <cellStyle name="20% - Énfasis3 9 2" xfId="389"/>
    <cellStyle name="20% - Énfasis3 9 3" xfId="390"/>
    <cellStyle name="20% - Énfasis3 9 4" xfId="391"/>
    <cellStyle name="20% - Énfasis3 9 5" xfId="392"/>
    <cellStyle name="20% - Énfasis3 9 6" xfId="393"/>
    <cellStyle name="20% - Énfasis4" xfId="2027" builtinId="42" customBuiltin="1"/>
    <cellStyle name="20% - Énfasis4 10" xfId="394"/>
    <cellStyle name="20% - Énfasis4 10 2" xfId="395"/>
    <cellStyle name="20% - Énfasis4 10 3" xfId="396"/>
    <cellStyle name="20% - Énfasis4 10 4" xfId="397"/>
    <cellStyle name="20% - Énfasis4 10 5" xfId="398"/>
    <cellStyle name="20% - Énfasis4 10 6" xfId="399"/>
    <cellStyle name="20% - Énfasis4 11" xfId="400"/>
    <cellStyle name="20% - Énfasis4 11 2" xfId="401"/>
    <cellStyle name="20% - Énfasis4 11 3" xfId="402"/>
    <cellStyle name="20% - Énfasis4 11 4" xfId="403"/>
    <cellStyle name="20% - Énfasis4 11 5" xfId="404"/>
    <cellStyle name="20% - Énfasis4 11 6" xfId="405"/>
    <cellStyle name="20% - Énfasis4 12" xfId="406"/>
    <cellStyle name="20% - Énfasis4 12 2" xfId="407"/>
    <cellStyle name="20% - Énfasis4 12 3" xfId="408"/>
    <cellStyle name="20% - Énfasis4 12 4" xfId="409"/>
    <cellStyle name="20% - Énfasis4 12 5" xfId="410"/>
    <cellStyle name="20% - Énfasis4 12 6" xfId="411"/>
    <cellStyle name="20% - Énfasis4 13" xfId="412"/>
    <cellStyle name="20% - Énfasis4 13 2" xfId="413"/>
    <cellStyle name="20% - Énfasis4 13 3" xfId="414"/>
    <cellStyle name="20% - Énfasis4 13 4" xfId="415"/>
    <cellStyle name="20% - Énfasis4 13 5" xfId="416"/>
    <cellStyle name="20% - Énfasis4 13 6" xfId="417"/>
    <cellStyle name="20% - Énfasis4 14" xfId="418"/>
    <cellStyle name="20% - Énfasis4 14 2" xfId="419"/>
    <cellStyle name="20% - Énfasis4 14 3" xfId="420"/>
    <cellStyle name="20% - Énfasis4 14 4" xfId="421"/>
    <cellStyle name="20% - Énfasis4 14 5" xfId="422"/>
    <cellStyle name="20% - Énfasis4 14 6" xfId="423"/>
    <cellStyle name="20% - Énfasis4 15" xfId="424"/>
    <cellStyle name="20% - Énfasis4 15 2" xfId="425"/>
    <cellStyle name="20% - Énfasis4 15 3" xfId="426"/>
    <cellStyle name="20% - Énfasis4 15 4" xfId="427"/>
    <cellStyle name="20% - Énfasis4 15 5" xfId="428"/>
    <cellStyle name="20% - Énfasis4 15 6" xfId="429"/>
    <cellStyle name="20% - Énfasis4 16" xfId="430"/>
    <cellStyle name="20% - Énfasis4 16 2" xfId="431"/>
    <cellStyle name="20% - Énfasis4 16 3" xfId="432"/>
    <cellStyle name="20% - Énfasis4 16 4" xfId="433"/>
    <cellStyle name="20% - Énfasis4 16 5" xfId="434"/>
    <cellStyle name="20% - Énfasis4 16 6" xfId="435"/>
    <cellStyle name="20% - Énfasis4 17" xfId="436"/>
    <cellStyle name="20% - Énfasis4 17 2" xfId="437"/>
    <cellStyle name="20% - Énfasis4 17 3" xfId="438"/>
    <cellStyle name="20% - Énfasis4 17 4" xfId="439"/>
    <cellStyle name="20% - Énfasis4 17 5" xfId="440"/>
    <cellStyle name="20% - Énfasis4 17 6" xfId="441"/>
    <cellStyle name="20% - Énfasis4 18" xfId="442"/>
    <cellStyle name="20% - Énfasis4 18 2" xfId="443"/>
    <cellStyle name="20% - Énfasis4 18 3" xfId="444"/>
    <cellStyle name="20% - Énfasis4 18 4" xfId="445"/>
    <cellStyle name="20% - Énfasis4 18 5" xfId="446"/>
    <cellStyle name="20% - Énfasis4 18 6" xfId="447"/>
    <cellStyle name="20% - Énfasis4 19" xfId="448"/>
    <cellStyle name="20% - Énfasis4 19 2" xfId="449"/>
    <cellStyle name="20% - Énfasis4 19 3" xfId="450"/>
    <cellStyle name="20% - Énfasis4 19 4" xfId="451"/>
    <cellStyle name="20% - Énfasis4 19 5" xfId="452"/>
    <cellStyle name="20% - Énfasis4 19 6" xfId="453"/>
    <cellStyle name="20% - Énfasis4 2" xfId="454"/>
    <cellStyle name="20% - Énfasis4 2 2" xfId="455"/>
    <cellStyle name="20% - Énfasis4 2 3" xfId="456"/>
    <cellStyle name="20% - Énfasis4 2 4" xfId="457"/>
    <cellStyle name="20% - Énfasis4 2 5" xfId="458"/>
    <cellStyle name="20% - Énfasis4 2 6" xfId="459"/>
    <cellStyle name="20% - Énfasis4 20" xfId="460"/>
    <cellStyle name="20% - Énfasis4 20 2" xfId="461"/>
    <cellStyle name="20% - Énfasis4 20 3" xfId="462"/>
    <cellStyle name="20% - Énfasis4 20 4" xfId="463"/>
    <cellStyle name="20% - Énfasis4 20 5" xfId="464"/>
    <cellStyle name="20% - Énfasis4 20 6" xfId="465"/>
    <cellStyle name="20% - Énfasis4 21" xfId="466"/>
    <cellStyle name="20% - Énfasis4 21 2" xfId="467"/>
    <cellStyle name="20% - Énfasis4 21 3" xfId="468"/>
    <cellStyle name="20% - Énfasis4 21 4" xfId="469"/>
    <cellStyle name="20% - Énfasis4 21 5" xfId="470"/>
    <cellStyle name="20% - Énfasis4 21 6" xfId="471"/>
    <cellStyle name="20% - Énfasis4 22" xfId="472"/>
    <cellStyle name="20% - Énfasis4 22 2" xfId="473"/>
    <cellStyle name="20% - Énfasis4 22 3" xfId="474"/>
    <cellStyle name="20% - Énfasis4 22 4" xfId="475"/>
    <cellStyle name="20% - Énfasis4 22 5" xfId="476"/>
    <cellStyle name="20% - Énfasis4 22 6" xfId="477"/>
    <cellStyle name="20% - Énfasis4 23" xfId="478"/>
    <cellStyle name="20% - Énfasis4 24" xfId="479"/>
    <cellStyle name="20% - Énfasis4 25" xfId="480"/>
    <cellStyle name="20% - Énfasis4 26" xfId="481"/>
    <cellStyle name="20% - Énfasis4 27" xfId="482"/>
    <cellStyle name="20% - Énfasis4 3" xfId="483"/>
    <cellStyle name="20% - Énfasis4 3 2" xfId="484"/>
    <cellStyle name="20% - Énfasis4 3 3" xfId="485"/>
    <cellStyle name="20% - Énfasis4 3 4" xfId="486"/>
    <cellStyle name="20% - Énfasis4 3 5" xfId="487"/>
    <cellStyle name="20% - Énfasis4 3 6" xfId="488"/>
    <cellStyle name="20% - Énfasis4 4" xfId="489"/>
    <cellStyle name="20% - Énfasis4 4 2" xfId="490"/>
    <cellStyle name="20% - Énfasis4 4 3" xfId="491"/>
    <cellStyle name="20% - Énfasis4 4 4" xfId="492"/>
    <cellStyle name="20% - Énfasis4 4 5" xfId="493"/>
    <cellStyle name="20% - Énfasis4 4 6" xfId="494"/>
    <cellStyle name="20% - Énfasis4 5" xfId="495"/>
    <cellStyle name="20% - Énfasis4 5 2" xfId="496"/>
    <cellStyle name="20% - Énfasis4 5 3" xfId="497"/>
    <cellStyle name="20% - Énfasis4 5 4" xfId="498"/>
    <cellStyle name="20% - Énfasis4 5 5" xfId="499"/>
    <cellStyle name="20% - Énfasis4 5 6" xfId="500"/>
    <cellStyle name="20% - Énfasis4 6" xfId="501"/>
    <cellStyle name="20% - Énfasis4 6 2" xfId="502"/>
    <cellStyle name="20% - Énfasis4 6 3" xfId="503"/>
    <cellStyle name="20% - Énfasis4 6 4" xfId="504"/>
    <cellStyle name="20% - Énfasis4 6 5" xfId="505"/>
    <cellStyle name="20% - Énfasis4 6 6" xfId="506"/>
    <cellStyle name="20% - Énfasis4 7" xfId="507"/>
    <cellStyle name="20% - Énfasis4 7 2" xfId="508"/>
    <cellStyle name="20% - Énfasis4 7 3" xfId="509"/>
    <cellStyle name="20% - Énfasis4 7 4" xfId="510"/>
    <cellStyle name="20% - Énfasis4 7 5" xfId="511"/>
    <cellStyle name="20% - Énfasis4 7 6" xfId="512"/>
    <cellStyle name="20% - Énfasis4 8" xfId="513"/>
    <cellStyle name="20% - Énfasis4 8 2" xfId="514"/>
    <cellStyle name="20% - Énfasis4 8 3" xfId="515"/>
    <cellStyle name="20% - Énfasis4 8 4" xfId="516"/>
    <cellStyle name="20% - Énfasis4 8 5" xfId="517"/>
    <cellStyle name="20% - Énfasis4 8 6" xfId="518"/>
    <cellStyle name="20% - Énfasis4 9" xfId="519"/>
    <cellStyle name="20% - Énfasis4 9 2" xfId="520"/>
    <cellStyle name="20% - Énfasis4 9 3" xfId="521"/>
    <cellStyle name="20% - Énfasis4 9 4" xfId="522"/>
    <cellStyle name="20% - Énfasis4 9 5" xfId="523"/>
    <cellStyle name="20% - Énfasis4 9 6" xfId="524"/>
    <cellStyle name="20% - Énfasis5" xfId="2031" builtinId="46" customBuiltin="1"/>
    <cellStyle name="20% - Énfasis5 10" xfId="525"/>
    <cellStyle name="20% - Énfasis5 10 2" xfId="526"/>
    <cellStyle name="20% - Énfasis5 10 3" xfId="527"/>
    <cellStyle name="20% - Énfasis5 10 4" xfId="528"/>
    <cellStyle name="20% - Énfasis5 10 5" xfId="529"/>
    <cellStyle name="20% - Énfasis5 10 6" xfId="530"/>
    <cellStyle name="20% - Énfasis5 11" xfId="531"/>
    <cellStyle name="20% - Énfasis5 11 2" xfId="532"/>
    <cellStyle name="20% - Énfasis5 11 3" xfId="533"/>
    <cellStyle name="20% - Énfasis5 11 4" xfId="534"/>
    <cellStyle name="20% - Énfasis5 11 5" xfId="535"/>
    <cellStyle name="20% - Énfasis5 11 6" xfId="536"/>
    <cellStyle name="20% - Énfasis5 12" xfId="537"/>
    <cellStyle name="20% - Énfasis5 12 2" xfId="538"/>
    <cellStyle name="20% - Énfasis5 12 3" xfId="539"/>
    <cellStyle name="20% - Énfasis5 12 4" xfId="540"/>
    <cellStyle name="20% - Énfasis5 12 5" xfId="541"/>
    <cellStyle name="20% - Énfasis5 12 6" xfId="542"/>
    <cellStyle name="20% - Énfasis5 13" xfId="543"/>
    <cellStyle name="20% - Énfasis5 13 2" xfId="544"/>
    <cellStyle name="20% - Énfasis5 13 3" xfId="545"/>
    <cellStyle name="20% - Énfasis5 13 4" xfId="546"/>
    <cellStyle name="20% - Énfasis5 13 5" xfId="547"/>
    <cellStyle name="20% - Énfasis5 13 6" xfId="548"/>
    <cellStyle name="20% - Énfasis5 14" xfId="549"/>
    <cellStyle name="20% - Énfasis5 14 2" xfId="550"/>
    <cellStyle name="20% - Énfasis5 14 3" xfId="551"/>
    <cellStyle name="20% - Énfasis5 14 4" xfId="552"/>
    <cellStyle name="20% - Énfasis5 14 5" xfId="553"/>
    <cellStyle name="20% - Énfasis5 14 6" xfId="554"/>
    <cellStyle name="20% - Énfasis5 15" xfId="555"/>
    <cellStyle name="20% - Énfasis5 15 2" xfId="556"/>
    <cellStyle name="20% - Énfasis5 15 3" xfId="557"/>
    <cellStyle name="20% - Énfasis5 15 4" xfId="558"/>
    <cellStyle name="20% - Énfasis5 15 5" xfId="559"/>
    <cellStyle name="20% - Énfasis5 15 6" xfId="560"/>
    <cellStyle name="20% - Énfasis5 16" xfId="561"/>
    <cellStyle name="20% - Énfasis5 16 2" xfId="562"/>
    <cellStyle name="20% - Énfasis5 16 3" xfId="563"/>
    <cellStyle name="20% - Énfasis5 16 4" xfId="564"/>
    <cellStyle name="20% - Énfasis5 16 5" xfId="565"/>
    <cellStyle name="20% - Énfasis5 16 6" xfId="566"/>
    <cellStyle name="20% - Énfasis5 17" xfId="567"/>
    <cellStyle name="20% - Énfasis5 17 2" xfId="568"/>
    <cellStyle name="20% - Énfasis5 17 3" xfId="569"/>
    <cellStyle name="20% - Énfasis5 17 4" xfId="570"/>
    <cellStyle name="20% - Énfasis5 17 5" xfId="571"/>
    <cellStyle name="20% - Énfasis5 17 6" xfId="572"/>
    <cellStyle name="20% - Énfasis5 18" xfId="573"/>
    <cellStyle name="20% - Énfasis5 18 2" xfId="574"/>
    <cellStyle name="20% - Énfasis5 18 3" xfId="575"/>
    <cellStyle name="20% - Énfasis5 18 4" xfId="576"/>
    <cellStyle name="20% - Énfasis5 18 5" xfId="577"/>
    <cellStyle name="20% - Énfasis5 18 6" xfId="578"/>
    <cellStyle name="20% - Énfasis5 19" xfId="579"/>
    <cellStyle name="20% - Énfasis5 19 2" xfId="580"/>
    <cellStyle name="20% - Énfasis5 19 3" xfId="581"/>
    <cellStyle name="20% - Énfasis5 19 4" xfId="582"/>
    <cellStyle name="20% - Énfasis5 19 5" xfId="583"/>
    <cellStyle name="20% - Énfasis5 19 6" xfId="584"/>
    <cellStyle name="20% - Énfasis5 2" xfId="585"/>
    <cellStyle name="20% - Énfasis5 2 2" xfId="586"/>
    <cellStyle name="20% - Énfasis5 2 3" xfId="587"/>
    <cellStyle name="20% - Énfasis5 2 4" xfId="588"/>
    <cellStyle name="20% - Énfasis5 2 5" xfId="589"/>
    <cellStyle name="20% - Énfasis5 2 6" xfId="590"/>
    <cellStyle name="20% - Énfasis5 20" xfId="591"/>
    <cellStyle name="20% - Énfasis5 20 2" xfId="592"/>
    <cellStyle name="20% - Énfasis5 20 3" xfId="593"/>
    <cellStyle name="20% - Énfasis5 20 4" xfId="594"/>
    <cellStyle name="20% - Énfasis5 20 5" xfId="595"/>
    <cellStyle name="20% - Énfasis5 20 6" xfId="596"/>
    <cellStyle name="20% - Énfasis5 21" xfId="597"/>
    <cellStyle name="20% - Énfasis5 21 2" xfId="598"/>
    <cellStyle name="20% - Énfasis5 21 3" xfId="599"/>
    <cellStyle name="20% - Énfasis5 21 4" xfId="600"/>
    <cellStyle name="20% - Énfasis5 21 5" xfId="601"/>
    <cellStyle name="20% - Énfasis5 21 6" xfId="602"/>
    <cellStyle name="20% - Énfasis5 22" xfId="603"/>
    <cellStyle name="20% - Énfasis5 22 2" xfId="604"/>
    <cellStyle name="20% - Énfasis5 22 3" xfId="605"/>
    <cellStyle name="20% - Énfasis5 22 4" xfId="606"/>
    <cellStyle name="20% - Énfasis5 22 5" xfId="607"/>
    <cellStyle name="20% - Énfasis5 22 6" xfId="608"/>
    <cellStyle name="20% - Énfasis5 23" xfId="609"/>
    <cellStyle name="20% - Énfasis5 24" xfId="610"/>
    <cellStyle name="20% - Énfasis5 25" xfId="611"/>
    <cellStyle name="20% - Énfasis5 26" xfId="612"/>
    <cellStyle name="20% - Énfasis5 27" xfId="613"/>
    <cellStyle name="20% - Énfasis5 3" xfId="614"/>
    <cellStyle name="20% - Énfasis5 3 2" xfId="615"/>
    <cellStyle name="20% - Énfasis5 3 3" xfId="616"/>
    <cellStyle name="20% - Énfasis5 3 4" xfId="617"/>
    <cellStyle name="20% - Énfasis5 3 5" xfId="618"/>
    <cellStyle name="20% - Énfasis5 3 6" xfId="619"/>
    <cellStyle name="20% - Énfasis5 4" xfId="620"/>
    <cellStyle name="20% - Énfasis5 4 2" xfId="621"/>
    <cellStyle name="20% - Énfasis5 4 3" xfId="622"/>
    <cellStyle name="20% - Énfasis5 4 4" xfId="623"/>
    <cellStyle name="20% - Énfasis5 4 5" xfId="624"/>
    <cellStyle name="20% - Énfasis5 4 6" xfId="625"/>
    <cellStyle name="20% - Énfasis5 5" xfId="626"/>
    <cellStyle name="20% - Énfasis5 5 2" xfId="627"/>
    <cellStyle name="20% - Énfasis5 5 3" xfId="628"/>
    <cellStyle name="20% - Énfasis5 5 4" xfId="629"/>
    <cellStyle name="20% - Énfasis5 5 5" xfId="630"/>
    <cellStyle name="20% - Énfasis5 5 6" xfId="631"/>
    <cellStyle name="20% - Énfasis5 6" xfId="632"/>
    <cellStyle name="20% - Énfasis5 6 2" xfId="633"/>
    <cellStyle name="20% - Énfasis5 6 3" xfId="634"/>
    <cellStyle name="20% - Énfasis5 6 4" xfId="635"/>
    <cellStyle name="20% - Énfasis5 6 5" xfId="636"/>
    <cellStyle name="20% - Énfasis5 6 6" xfId="637"/>
    <cellStyle name="20% - Énfasis5 7" xfId="638"/>
    <cellStyle name="20% - Énfasis5 7 2" xfId="639"/>
    <cellStyle name="20% - Énfasis5 7 3" xfId="640"/>
    <cellStyle name="20% - Énfasis5 7 4" xfId="641"/>
    <cellStyle name="20% - Énfasis5 7 5" xfId="642"/>
    <cellStyle name="20% - Énfasis5 7 6" xfId="643"/>
    <cellStyle name="20% - Énfasis5 8" xfId="644"/>
    <cellStyle name="20% - Énfasis5 8 2" xfId="645"/>
    <cellStyle name="20% - Énfasis5 8 3" xfId="646"/>
    <cellStyle name="20% - Énfasis5 8 4" xfId="647"/>
    <cellStyle name="20% - Énfasis5 8 5" xfId="648"/>
    <cellStyle name="20% - Énfasis5 8 6" xfId="649"/>
    <cellStyle name="20% - Énfasis5 9" xfId="650"/>
    <cellStyle name="20% - Énfasis5 9 2" xfId="651"/>
    <cellStyle name="20% - Énfasis5 9 3" xfId="652"/>
    <cellStyle name="20% - Énfasis5 9 4" xfId="653"/>
    <cellStyle name="20% - Énfasis5 9 5" xfId="654"/>
    <cellStyle name="20% - Énfasis5 9 6" xfId="655"/>
    <cellStyle name="20% - Énfasis6" xfId="2035" builtinId="50" customBuiltin="1"/>
    <cellStyle name="20% - Énfasis6 10" xfId="656"/>
    <cellStyle name="20% - Énfasis6 10 2" xfId="657"/>
    <cellStyle name="20% - Énfasis6 10 3" xfId="658"/>
    <cellStyle name="20% - Énfasis6 10 4" xfId="659"/>
    <cellStyle name="20% - Énfasis6 10 5" xfId="660"/>
    <cellStyle name="20% - Énfasis6 10 6" xfId="661"/>
    <cellStyle name="20% - Énfasis6 11" xfId="662"/>
    <cellStyle name="20% - Énfasis6 11 2" xfId="663"/>
    <cellStyle name="20% - Énfasis6 11 3" xfId="664"/>
    <cellStyle name="20% - Énfasis6 11 4" xfId="665"/>
    <cellStyle name="20% - Énfasis6 11 5" xfId="666"/>
    <cellStyle name="20% - Énfasis6 11 6" xfId="667"/>
    <cellStyle name="20% - Énfasis6 12" xfId="668"/>
    <cellStyle name="20% - Énfasis6 12 2" xfId="669"/>
    <cellStyle name="20% - Énfasis6 12 3" xfId="670"/>
    <cellStyle name="20% - Énfasis6 12 4" xfId="671"/>
    <cellStyle name="20% - Énfasis6 12 5" xfId="672"/>
    <cellStyle name="20% - Énfasis6 12 6" xfId="673"/>
    <cellStyle name="20% - Énfasis6 13" xfId="674"/>
    <cellStyle name="20% - Énfasis6 13 2" xfId="675"/>
    <cellStyle name="20% - Énfasis6 13 3" xfId="676"/>
    <cellStyle name="20% - Énfasis6 13 4" xfId="677"/>
    <cellStyle name="20% - Énfasis6 13 5" xfId="678"/>
    <cellStyle name="20% - Énfasis6 13 6" xfId="679"/>
    <cellStyle name="20% - Énfasis6 14" xfId="680"/>
    <cellStyle name="20% - Énfasis6 14 2" xfId="681"/>
    <cellStyle name="20% - Énfasis6 14 3" xfId="682"/>
    <cellStyle name="20% - Énfasis6 14 4" xfId="683"/>
    <cellStyle name="20% - Énfasis6 14 5" xfId="684"/>
    <cellStyle name="20% - Énfasis6 14 6" xfId="685"/>
    <cellStyle name="20% - Énfasis6 15" xfId="686"/>
    <cellStyle name="20% - Énfasis6 15 2" xfId="687"/>
    <cellStyle name="20% - Énfasis6 15 3" xfId="688"/>
    <cellStyle name="20% - Énfasis6 15 4" xfId="689"/>
    <cellStyle name="20% - Énfasis6 15 5" xfId="690"/>
    <cellStyle name="20% - Énfasis6 15 6" xfId="691"/>
    <cellStyle name="20% - Énfasis6 16" xfId="692"/>
    <cellStyle name="20% - Énfasis6 16 2" xfId="693"/>
    <cellStyle name="20% - Énfasis6 16 3" xfId="694"/>
    <cellStyle name="20% - Énfasis6 16 4" xfId="695"/>
    <cellStyle name="20% - Énfasis6 16 5" xfId="696"/>
    <cellStyle name="20% - Énfasis6 16 6" xfId="697"/>
    <cellStyle name="20% - Énfasis6 17" xfId="698"/>
    <cellStyle name="20% - Énfasis6 17 2" xfId="699"/>
    <cellStyle name="20% - Énfasis6 17 3" xfId="700"/>
    <cellStyle name="20% - Énfasis6 17 4" xfId="701"/>
    <cellStyle name="20% - Énfasis6 17 5" xfId="702"/>
    <cellStyle name="20% - Énfasis6 17 6" xfId="703"/>
    <cellStyle name="20% - Énfasis6 18" xfId="704"/>
    <cellStyle name="20% - Énfasis6 18 2" xfId="705"/>
    <cellStyle name="20% - Énfasis6 18 3" xfId="706"/>
    <cellStyle name="20% - Énfasis6 18 4" xfId="707"/>
    <cellStyle name="20% - Énfasis6 18 5" xfId="708"/>
    <cellStyle name="20% - Énfasis6 18 6" xfId="709"/>
    <cellStyle name="20% - Énfasis6 19" xfId="710"/>
    <cellStyle name="20% - Énfasis6 19 2" xfId="711"/>
    <cellStyle name="20% - Énfasis6 19 3" xfId="712"/>
    <cellStyle name="20% - Énfasis6 19 4" xfId="713"/>
    <cellStyle name="20% - Énfasis6 19 5" xfId="714"/>
    <cellStyle name="20% - Énfasis6 19 6" xfId="715"/>
    <cellStyle name="20% - Énfasis6 2" xfId="716"/>
    <cellStyle name="20% - Énfasis6 2 2" xfId="717"/>
    <cellStyle name="20% - Énfasis6 2 3" xfId="718"/>
    <cellStyle name="20% - Énfasis6 2 4" xfId="719"/>
    <cellStyle name="20% - Énfasis6 2 5" xfId="720"/>
    <cellStyle name="20% - Énfasis6 2 6" xfId="721"/>
    <cellStyle name="20% - Énfasis6 20" xfId="722"/>
    <cellStyle name="20% - Énfasis6 20 2" xfId="723"/>
    <cellStyle name="20% - Énfasis6 20 3" xfId="724"/>
    <cellStyle name="20% - Énfasis6 20 4" xfId="725"/>
    <cellStyle name="20% - Énfasis6 20 5" xfId="726"/>
    <cellStyle name="20% - Énfasis6 20 6" xfId="727"/>
    <cellStyle name="20% - Énfasis6 21" xfId="728"/>
    <cellStyle name="20% - Énfasis6 21 2" xfId="729"/>
    <cellStyle name="20% - Énfasis6 21 3" xfId="730"/>
    <cellStyle name="20% - Énfasis6 21 4" xfId="731"/>
    <cellStyle name="20% - Énfasis6 21 5" xfId="732"/>
    <cellStyle name="20% - Énfasis6 21 6" xfId="733"/>
    <cellStyle name="20% - Énfasis6 22" xfId="734"/>
    <cellStyle name="20% - Énfasis6 22 2" xfId="735"/>
    <cellStyle name="20% - Énfasis6 22 3" xfId="736"/>
    <cellStyle name="20% - Énfasis6 22 4" xfId="737"/>
    <cellStyle name="20% - Énfasis6 22 5" xfId="738"/>
    <cellStyle name="20% - Énfasis6 22 6" xfId="739"/>
    <cellStyle name="20% - Énfasis6 23" xfId="740"/>
    <cellStyle name="20% - Énfasis6 24" xfId="741"/>
    <cellStyle name="20% - Énfasis6 25" xfId="742"/>
    <cellStyle name="20% - Énfasis6 26" xfId="743"/>
    <cellStyle name="20% - Énfasis6 27" xfId="744"/>
    <cellStyle name="20% - Énfasis6 3" xfId="745"/>
    <cellStyle name="20% - Énfasis6 3 2" xfId="746"/>
    <cellStyle name="20% - Énfasis6 3 3" xfId="747"/>
    <cellStyle name="20% - Énfasis6 3 4" xfId="748"/>
    <cellStyle name="20% - Énfasis6 3 5" xfId="749"/>
    <cellStyle name="20% - Énfasis6 3 6" xfId="750"/>
    <cellStyle name="20% - Énfasis6 4" xfId="751"/>
    <cellStyle name="20% - Énfasis6 4 2" xfId="752"/>
    <cellStyle name="20% - Énfasis6 4 3" xfId="753"/>
    <cellStyle name="20% - Énfasis6 4 4" xfId="754"/>
    <cellStyle name="20% - Énfasis6 4 5" xfId="755"/>
    <cellStyle name="20% - Énfasis6 4 6" xfId="756"/>
    <cellStyle name="20% - Énfasis6 5" xfId="757"/>
    <cellStyle name="20% - Énfasis6 5 2" xfId="758"/>
    <cellStyle name="20% - Énfasis6 5 3" xfId="759"/>
    <cellStyle name="20% - Énfasis6 5 4" xfId="760"/>
    <cellStyle name="20% - Énfasis6 5 5" xfId="761"/>
    <cellStyle name="20% - Énfasis6 5 6" xfId="762"/>
    <cellStyle name="20% - Énfasis6 6" xfId="763"/>
    <cellStyle name="20% - Énfasis6 6 2" xfId="764"/>
    <cellStyle name="20% - Énfasis6 6 3" xfId="765"/>
    <cellStyle name="20% - Énfasis6 6 4" xfId="766"/>
    <cellStyle name="20% - Énfasis6 6 5" xfId="767"/>
    <cellStyle name="20% - Énfasis6 6 6" xfId="768"/>
    <cellStyle name="20% - Énfasis6 7" xfId="769"/>
    <cellStyle name="20% - Énfasis6 7 2" xfId="770"/>
    <cellStyle name="20% - Énfasis6 7 3" xfId="771"/>
    <cellStyle name="20% - Énfasis6 7 4" xfId="772"/>
    <cellStyle name="20% - Énfasis6 7 5" xfId="773"/>
    <cellStyle name="20% - Énfasis6 7 6" xfId="774"/>
    <cellStyle name="20% - Énfasis6 8" xfId="775"/>
    <cellStyle name="20% - Énfasis6 8 2" xfId="776"/>
    <cellStyle name="20% - Énfasis6 8 3" xfId="777"/>
    <cellStyle name="20% - Énfasis6 8 4" xfId="778"/>
    <cellStyle name="20% - Énfasis6 8 5" xfId="779"/>
    <cellStyle name="20% - Énfasis6 8 6" xfId="780"/>
    <cellStyle name="20% - Énfasis6 9" xfId="781"/>
    <cellStyle name="20% - Énfasis6 9 2" xfId="782"/>
    <cellStyle name="20% - Énfasis6 9 3" xfId="783"/>
    <cellStyle name="20% - Énfasis6 9 4" xfId="784"/>
    <cellStyle name="20% - Énfasis6 9 5" xfId="785"/>
    <cellStyle name="20% - Énfasis6 9 6" xfId="786"/>
    <cellStyle name="40% - Énfasis1" xfId="2016" builtinId="31" customBuiltin="1"/>
    <cellStyle name="40% - Énfasis1 10" xfId="787"/>
    <cellStyle name="40% - Énfasis1 10 2" xfId="788"/>
    <cellStyle name="40% - Énfasis1 10 3" xfId="789"/>
    <cellStyle name="40% - Énfasis1 10 4" xfId="790"/>
    <cellStyle name="40% - Énfasis1 10 5" xfId="791"/>
    <cellStyle name="40% - Énfasis1 10 6" xfId="792"/>
    <cellStyle name="40% - Énfasis1 11" xfId="793"/>
    <cellStyle name="40% - Énfasis1 11 2" xfId="794"/>
    <cellStyle name="40% - Énfasis1 11 3" xfId="795"/>
    <cellStyle name="40% - Énfasis1 11 4" xfId="796"/>
    <cellStyle name="40% - Énfasis1 11 5" xfId="797"/>
    <cellStyle name="40% - Énfasis1 11 6" xfId="798"/>
    <cellStyle name="40% - Énfasis1 12" xfId="799"/>
    <cellStyle name="40% - Énfasis1 12 2" xfId="800"/>
    <cellStyle name="40% - Énfasis1 12 3" xfId="801"/>
    <cellStyle name="40% - Énfasis1 12 4" xfId="802"/>
    <cellStyle name="40% - Énfasis1 12 5" xfId="803"/>
    <cellStyle name="40% - Énfasis1 12 6" xfId="804"/>
    <cellStyle name="40% - Énfasis1 13" xfId="805"/>
    <cellStyle name="40% - Énfasis1 13 2" xfId="806"/>
    <cellStyle name="40% - Énfasis1 13 3" xfId="807"/>
    <cellStyle name="40% - Énfasis1 13 4" xfId="808"/>
    <cellStyle name="40% - Énfasis1 13 5" xfId="809"/>
    <cellStyle name="40% - Énfasis1 13 6" xfId="810"/>
    <cellStyle name="40% - Énfasis1 14" xfId="811"/>
    <cellStyle name="40% - Énfasis1 14 2" xfId="812"/>
    <cellStyle name="40% - Énfasis1 14 3" xfId="813"/>
    <cellStyle name="40% - Énfasis1 14 4" xfId="814"/>
    <cellStyle name="40% - Énfasis1 14 5" xfId="815"/>
    <cellStyle name="40% - Énfasis1 14 6" xfId="816"/>
    <cellStyle name="40% - Énfasis1 15" xfId="817"/>
    <cellStyle name="40% - Énfasis1 15 2" xfId="818"/>
    <cellStyle name="40% - Énfasis1 15 3" xfId="819"/>
    <cellStyle name="40% - Énfasis1 15 4" xfId="820"/>
    <cellStyle name="40% - Énfasis1 15 5" xfId="821"/>
    <cellStyle name="40% - Énfasis1 15 6" xfId="822"/>
    <cellStyle name="40% - Énfasis1 16" xfId="823"/>
    <cellStyle name="40% - Énfasis1 16 2" xfId="824"/>
    <cellStyle name="40% - Énfasis1 16 3" xfId="825"/>
    <cellStyle name="40% - Énfasis1 16 4" xfId="826"/>
    <cellStyle name="40% - Énfasis1 16 5" xfId="827"/>
    <cellStyle name="40% - Énfasis1 16 6" xfId="828"/>
    <cellStyle name="40% - Énfasis1 17" xfId="829"/>
    <cellStyle name="40% - Énfasis1 17 2" xfId="830"/>
    <cellStyle name="40% - Énfasis1 17 3" xfId="831"/>
    <cellStyle name="40% - Énfasis1 17 4" xfId="832"/>
    <cellStyle name="40% - Énfasis1 17 5" xfId="833"/>
    <cellStyle name="40% - Énfasis1 17 6" xfId="834"/>
    <cellStyle name="40% - Énfasis1 18" xfId="835"/>
    <cellStyle name="40% - Énfasis1 18 2" xfId="836"/>
    <cellStyle name="40% - Énfasis1 18 3" xfId="837"/>
    <cellStyle name="40% - Énfasis1 18 4" xfId="838"/>
    <cellStyle name="40% - Énfasis1 18 5" xfId="839"/>
    <cellStyle name="40% - Énfasis1 18 6" xfId="840"/>
    <cellStyle name="40% - Énfasis1 19" xfId="841"/>
    <cellStyle name="40% - Énfasis1 19 2" xfId="842"/>
    <cellStyle name="40% - Énfasis1 19 3" xfId="843"/>
    <cellStyle name="40% - Énfasis1 19 4" xfId="844"/>
    <cellStyle name="40% - Énfasis1 19 5" xfId="845"/>
    <cellStyle name="40% - Énfasis1 19 6" xfId="846"/>
    <cellStyle name="40% - Énfasis1 2" xfId="847"/>
    <cellStyle name="40% - Énfasis1 2 2" xfId="848"/>
    <cellStyle name="40% - Énfasis1 2 3" xfId="849"/>
    <cellStyle name="40% - Énfasis1 2 4" xfId="850"/>
    <cellStyle name="40% - Énfasis1 2 5" xfId="851"/>
    <cellStyle name="40% - Énfasis1 2 6" xfId="852"/>
    <cellStyle name="40% - Énfasis1 20" xfId="853"/>
    <cellStyle name="40% - Énfasis1 20 2" xfId="854"/>
    <cellStyle name="40% - Énfasis1 20 3" xfId="855"/>
    <cellStyle name="40% - Énfasis1 20 4" xfId="856"/>
    <cellStyle name="40% - Énfasis1 20 5" xfId="857"/>
    <cellStyle name="40% - Énfasis1 20 6" xfId="858"/>
    <cellStyle name="40% - Énfasis1 21" xfId="859"/>
    <cellStyle name="40% - Énfasis1 21 2" xfId="860"/>
    <cellStyle name="40% - Énfasis1 21 3" xfId="861"/>
    <cellStyle name="40% - Énfasis1 21 4" xfId="862"/>
    <cellStyle name="40% - Énfasis1 21 5" xfId="863"/>
    <cellStyle name="40% - Énfasis1 21 6" xfId="864"/>
    <cellStyle name="40% - Énfasis1 22" xfId="865"/>
    <cellStyle name="40% - Énfasis1 22 2" xfId="866"/>
    <cellStyle name="40% - Énfasis1 22 3" xfId="867"/>
    <cellStyle name="40% - Énfasis1 22 4" xfId="868"/>
    <cellStyle name="40% - Énfasis1 22 5" xfId="869"/>
    <cellStyle name="40% - Énfasis1 22 6" xfId="870"/>
    <cellStyle name="40% - Énfasis1 23" xfId="871"/>
    <cellStyle name="40% - Énfasis1 24" xfId="872"/>
    <cellStyle name="40% - Énfasis1 25" xfId="873"/>
    <cellStyle name="40% - Énfasis1 26" xfId="874"/>
    <cellStyle name="40% - Énfasis1 27" xfId="875"/>
    <cellStyle name="40% - Énfasis1 3" xfId="876"/>
    <cellStyle name="40% - Énfasis1 3 2" xfId="877"/>
    <cellStyle name="40% - Énfasis1 3 3" xfId="878"/>
    <cellStyle name="40% - Énfasis1 3 4" xfId="879"/>
    <cellStyle name="40% - Énfasis1 3 5" xfId="880"/>
    <cellStyle name="40% - Énfasis1 3 6" xfId="881"/>
    <cellStyle name="40% - Énfasis1 4" xfId="882"/>
    <cellStyle name="40% - Énfasis1 4 2" xfId="883"/>
    <cellStyle name="40% - Énfasis1 4 3" xfId="884"/>
    <cellStyle name="40% - Énfasis1 4 4" xfId="885"/>
    <cellStyle name="40% - Énfasis1 4 5" xfId="886"/>
    <cellStyle name="40% - Énfasis1 4 6" xfId="887"/>
    <cellStyle name="40% - Énfasis1 5" xfId="888"/>
    <cellStyle name="40% - Énfasis1 5 2" xfId="889"/>
    <cellStyle name="40% - Énfasis1 5 3" xfId="890"/>
    <cellStyle name="40% - Énfasis1 5 4" xfId="891"/>
    <cellStyle name="40% - Énfasis1 5 5" xfId="892"/>
    <cellStyle name="40% - Énfasis1 5 6" xfId="893"/>
    <cellStyle name="40% - Énfasis1 6" xfId="894"/>
    <cellStyle name="40% - Énfasis1 6 2" xfId="895"/>
    <cellStyle name="40% - Énfasis1 6 3" xfId="896"/>
    <cellStyle name="40% - Énfasis1 6 4" xfId="897"/>
    <cellStyle name="40% - Énfasis1 6 5" xfId="898"/>
    <cellStyle name="40% - Énfasis1 6 6" xfId="899"/>
    <cellStyle name="40% - Énfasis1 7" xfId="900"/>
    <cellStyle name="40% - Énfasis1 7 2" xfId="901"/>
    <cellStyle name="40% - Énfasis1 7 3" xfId="902"/>
    <cellStyle name="40% - Énfasis1 7 4" xfId="903"/>
    <cellStyle name="40% - Énfasis1 7 5" xfId="904"/>
    <cellStyle name="40% - Énfasis1 7 6" xfId="905"/>
    <cellStyle name="40% - Énfasis1 8" xfId="906"/>
    <cellStyle name="40% - Énfasis1 8 2" xfId="907"/>
    <cellStyle name="40% - Énfasis1 8 3" xfId="908"/>
    <cellStyle name="40% - Énfasis1 8 4" xfId="909"/>
    <cellStyle name="40% - Énfasis1 8 5" xfId="910"/>
    <cellStyle name="40% - Énfasis1 8 6" xfId="911"/>
    <cellStyle name="40% - Énfasis1 9" xfId="912"/>
    <cellStyle name="40% - Énfasis1 9 2" xfId="913"/>
    <cellStyle name="40% - Énfasis1 9 3" xfId="914"/>
    <cellStyle name="40% - Énfasis1 9 4" xfId="915"/>
    <cellStyle name="40% - Énfasis1 9 5" xfId="916"/>
    <cellStyle name="40% - Énfasis1 9 6" xfId="917"/>
    <cellStyle name="40% - Énfasis2" xfId="2020" builtinId="35" customBuiltin="1"/>
    <cellStyle name="40% - Énfasis2 10" xfId="918"/>
    <cellStyle name="40% - Énfasis2 10 2" xfId="919"/>
    <cellStyle name="40% - Énfasis2 10 3" xfId="920"/>
    <cellStyle name="40% - Énfasis2 10 4" xfId="921"/>
    <cellStyle name="40% - Énfasis2 10 5" xfId="922"/>
    <cellStyle name="40% - Énfasis2 10 6" xfId="923"/>
    <cellStyle name="40% - Énfasis2 11" xfId="924"/>
    <cellStyle name="40% - Énfasis2 11 2" xfId="925"/>
    <cellStyle name="40% - Énfasis2 11 3" xfId="926"/>
    <cellStyle name="40% - Énfasis2 11 4" xfId="927"/>
    <cellStyle name="40% - Énfasis2 11 5" xfId="928"/>
    <cellStyle name="40% - Énfasis2 11 6" xfId="929"/>
    <cellStyle name="40% - Énfasis2 12" xfId="930"/>
    <cellStyle name="40% - Énfasis2 12 2" xfId="931"/>
    <cellStyle name="40% - Énfasis2 12 3" xfId="932"/>
    <cellStyle name="40% - Énfasis2 12 4" xfId="933"/>
    <cellStyle name="40% - Énfasis2 12 5" xfId="934"/>
    <cellStyle name="40% - Énfasis2 12 6" xfId="935"/>
    <cellStyle name="40% - Énfasis2 13" xfId="936"/>
    <cellStyle name="40% - Énfasis2 13 2" xfId="937"/>
    <cellStyle name="40% - Énfasis2 13 3" xfId="938"/>
    <cellStyle name="40% - Énfasis2 13 4" xfId="939"/>
    <cellStyle name="40% - Énfasis2 13 5" xfId="940"/>
    <cellStyle name="40% - Énfasis2 13 6" xfId="941"/>
    <cellStyle name="40% - Énfasis2 14" xfId="942"/>
    <cellStyle name="40% - Énfasis2 14 2" xfId="943"/>
    <cellStyle name="40% - Énfasis2 14 3" xfId="944"/>
    <cellStyle name="40% - Énfasis2 14 4" xfId="945"/>
    <cellStyle name="40% - Énfasis2 14 5" xfId="946"/>
    <cellStyle name="40% - Énfasis2 14 6" xfId="947"/>
    <cellStyle name="40% - Énfasis2 15" xfId="948"/>
    <cellStyle name="40% - Énfasis2 15 2" xfId="949"/>
    <cellStyle name="40% - Énfasis2 15 3" xfId="950"/>
    <cellStyle name="40% - Énfasis2 15 4" xfId="951"/>
    <cellStyle name="40% - Énfasis2 15 5" xfId="952"/>
    <cellStyle name="40% - Énfasis2 15 6" xfId="953"/>
    <cellStyle name="40% - Énfasis2 16" xfId="954"/>
    <cellStyle name="40% - Énfasis2 16 2" xfId="955"/>
    <cellStyle name="40% - Énfasis2 16 3" xfId="956"/>
    <cellStyle name="40% - Énfasis2 16 4" xfId="957"/>
    <cellStyle name="40% - Énfasis2 16 5" xfId="958"/>
    <cellStyle name="40% - Énfasis2 16 6" xfId="959"/>
    <cellStyle name="40% - Énfasis2 17" xfId="960"/>
    <cellStyle name="40% - Énfasis2 17 2" xfId="961"/>
    <cellStyle name="40% - Énfasis2 17 3" xfId="962"/>
    <cellStyle name="40% - Énfasis2 17 4" xfId="963"/>
    <cellStyle name="40% - Énfasis2 17 5" xfId="964"/>
    <cellStyle name="40% - Énfasis2 17 6" xfId="965"/>
    <cellStyle name="40% - Énfasis2 18" xfId="966"/>
    <cellStyle name="40% - Énfasis2 18 2" xfId="967"/>
    <cellStyle name="40% - Énfasis2 18 3" xfId="968"/>
    <cellStyle name="40% - Énfasis2 18 4" xfId="969"/>
    <cellStyle name="40% - Énfasis2 18 5" xfId="970"/>
    <cellStyle name="40% - Énfasis2 18 6" xfId="971"/>
    <cellStyle name="40% - Énfasis2 19" xfId="972"/>
    <cellStyle name="40% - Énfasis2 19 2" xfId="973"/>
    <cellStyle name="40% - Énfasis2 19 3" xfId="974"/>
    <cellStyle name="40% - Énfasis2 19 4" xfId="975"/>
    <cellStyle name="40% - Énfasis2 19 5" xfId="976"/>
    <cellStyle name="40% - Énfasis2 19 6" xfId="977"/>
    <cellStyle name="40% - Énfasis2 2" xfId="978"/>
    <cellStyle name="40% - Énfasis2 2 2" xfId="979"/>
    <cellStyle name="40% - Énfasis2 2 3" xfId="980"/>
    <cellStyle name="40% - Énfasis2 2 4" xfId="981"/>
    <cellStyle name="40% - Énfasis2 2 5" xfId="982"/>
    <cellStyle name="40% - Énfasis2 2 6" xfId="983"/>
    <cellStyle name="40% - Énfasis2 20" xfId="984"/>
    <cellStyle name="40% - Énfasis2 20 2" xfId="985"/>
    <cellStyle name="40% - Énfasis2 20 3" xfId="986"/>
    <cellStyle name="40% - Énfasis2 20 4" xfId="987"/>
    <cellStyle name="40% - Énfasis2 20 5" xfId="988"/>
    <cellStyle name="40% - Énfasis2 20 6" xfId="989"/>
    <cellStyle name="40% - Énfasis2 21" xfId="990"/>
    <cellStyle name="40% - Énfasis2 21 2" xfId="991"/>
    <cellStyle name="40% - Énfasis2 21 3" xfId="992"/>
    <cellStyle name="40% - Énfasis2 21 4" xfId="993"/>
    <cellStyle name="40% - Énfasis2 21 5" xfId="994"/>
    <cellStyle name="40% - Énfasis2 21 6" xfId="995"/>
    <cellStyle name="40% - Énfasis2 22" xfId="996"/>
    <cellStyle name="40% - Énfasis2 22 2" xfId="997"/>
    <cellStyle name="40% - Énfasis2 22 3" xfId="998"/>
    <cellStyle name="40% - Énfasis2 22 4" xfId="999"/>
    <cellStyle name="40% - Énfasis2 22 5" xfId="1000"/>
    <cellStyle name="40% - Énfasis2 22 6" xfId="1001"/>
    <cellStyle name="40% - Énfasis2 23" xfId="1002"/>
    <cellStyle name="40% - Énfasis2 24" xfId="1003"/>
    <cellStyle name="40% - Énfasis2 25" xfId="1004"/>
    <cellStyle name="40% - Énfasis2 26" xfId="1005"/>
    <cellStyle name="40% - Énfasis2 27" xfId="1006"/>
    <cellStyle name="40% - Énfasis2 3" xfId="1007"/>
    <cellStyle name="40% - Énfasis2 3 2" xfId="1008"/>
    <cellStyle name="40% - Énfasis2 3 3" xfId="1009"/>
    <cellStyle name="40% - Énfasis2 3 4" xfId="1010"/>
    <cellStyle name="40% - Énfasis2 3 5" xfId="1011"/>
    <cellStyle name="40% - Énfasis2 3 6" xfId="1012"/>
    <cellStyle name="40% - Énfasis2 4" xfId="1013"/>
    <cellStyle name="40% - Énfasis2 4 2" xfId="1014"/>
    <cellStyle name="40% - Énfasis2 4 3" xfId="1015"/>
    <cellStyle name="40% - Énfasis2 4 4" xfId="1016"/>
    <cellStyle name="40% - Énfasis2 4 5" xfId="1017"/>
    <cellStyle name="40% - Énfasis2 4 6" xfId="1018"/>
    <cellStyle name="40% - Énfasis2 5" xfId="1019"/>
    <cellStyle name="40% - Énfasis2 5 2" xfId="1020"/>
    <cellStyle name="40% - Énfasis2 5 3" xfId="1021"/>
    <cellStyle name="40% - Énfasis2 5 4" xfId="1022"/>
    <cellStyle name="40% - Énfasis2 5 5" xfId="1023"/>
    <cellStyle name="40% - Énfasis2 5 6" xfId="1024"/>
    <cellStyle name="40% - Énfasis2 6" xfId="1025"/>
    <cellStyle name="40% - Énfasis2 6 2" xfId="1026"/>
    <cellStyle name="40% - Énfasis2 6 3" xfId="1027"/>
    <cellStyle name="40% - Énfasis2 6 4" xfId="1028"/>
    <cellStyle name="40% - Énfasis2 6 5" xfId="1029"/>
    <cellStyle name="40% - Énfasis2 6 6" xfId="1030"/>
    <cellStyle name="40% - Énfasis2 7" xfId="1031"/>
    <cellStyle name="40% - Énfasis2 7 2" xfId="1032"/>
    <cellStyle name="40% - Énfasis2 7 3" xfId="1033"/>
    <cellStyle name="40% - Énfasis2 7 4" xfId="1034"/>
    <cellStyle name="40% - Énfasis2 7 5" xfId="1035"/>
    <cellStyle name="40% - Énfasis2 7 6" xfId="1036"/>
    <cellStyle name="40% - Énfasis2 8" xfId="1037"/>
    <cellStyle name="40% - Énfasis2 8 2" xfId="1038"/>
    <cellStyle name="40% - Énfasis2 8 3" xfId="1039"/>
    <cellStyle name="40% - Énfasis2 8 4" xfId="1040"/>
    <cellStyle name="40% - Énfasis2 8 5" xfId="1041"/>
    <cellStyle name="40% - Énfasis2 8 6" xfId="1042"/>
    <cellStyle name="40% - Énfasis2 9" xfId="1043"/>
    <cellStyle name="40% - Énfasis2 9 2" xfId="1044"/>
    <cellStyle name="40% - Énfasis2 9 3" xfId="1045"/>
    <cellStyle name="40% - Énfasis2 9 4" xfId="1046"/>
    <cellStyle name="40% - Énfasis2 9 5" xfId="1047"/>
    <cellStyle name="40% - Énfasis2 9 6" xfId="1048"/>
    <cellStyle name="40% - Énfasis3" xfId="2024" builtinId="39" customBuiltin="1"/>
    <cellStyle name="40% - Énfasis3 10" xfId="1049"/>
    <cellStyle name="40% - Énfasis3 10 2" xfId="1050"/>
    <cellStyle name="40% - Énfasis3 10 3" xfId="1051"/>
    <cellStyle name="40% - Énfasis3 10 4" xfId="1052"/>
    <cellStyle name="40% - Énfasis3 10 5" xfId="1053"/>
    <cellStyle name="40% - Énfasis3 10 6" xfId="1054"/>
    <cellStyle name="40% - Énfasis3 11" xfId="1055"/>
    <cellStyle name="40% - Énfasis3 11 2" xfId="1056"/>
    <cellStyle name="40% - Énfasis3 11 3" xfId="1057"/>
    <cellStyle name="40% - Énfasis3 11 4" xfId="1058"/>
    <cellStyle name="40% - Énfasis3 11 5" xfId="1059"/>
    <cellStyle name="40% - Énfasis3 11 6" xfId="1060"/>
    <cellStyle name="40% - Énfasis3 12" xfId="1061"/>
    <cellStyle name="40% - Énfasis3 12 2" xfId="1062"/>
    <cellStyle name="40% - Énfasis3 12 3" xfId="1063"/>
    <cellStyle name="40% - Énfasis3 12 4" xfId="1064"/>
    <cellStyle name="40% - Énfasis3 12 5" xfId="1065"/>
    <cellStyle name="40% - Énfasis3 12 6" xfId="1066"/>
    <cellStyle name="40% - Énfasis3 13" xfId="1067"/>
    <cellStyle name="40% - Énfasis3 13 2" xfId="1068"/>
    <cellStyle name="40% - Énfasis3 13 3" xfId="1069"/>
    <cellStyle name="40% - Énfasis3 13 4" xfId="1070"/>
    <cellStyle name="40% - Énfasis3 13 5" xfId="1071"/>
    <cellStyle name="40% - Énfasis3 13 6" xfId="1072"/>
    <cellStyle name="40% - Énfasis3 14" xfId="1073"/>
    <cellStyle name="40% - Énfasis3 14 2" xfId="1074"/>
    <cellStyle name="40% - Énfasis3 14 3" xfId="1075"/>
    <cellStyle name="40% - Énfasis3 14 4" xfId="1076"/>
    <cellStyle name="40% - Énfasis3 14 5" xfId="1077"/>
    <cellStyle name="40% - Énfasis3 14 6" xfId="1078"/>
    <cellStyle name="40% - Énfasis3 15" xfId="1079"/>
    <cellStyle name="40% - Énfasis3 15 2" xfId="1080"/>
    <cellStyle name="40% - Énfasis3 15 3" xfId="1081"/>
    <cellStyle name="40% - Énfasis3 15 4" xfId="1082"/>
    <cellStyle name="40% - Énfasis3 15 5" xfId="1083"/>
    <cellStyle name="40% - Énfasis3 15 6" xfId="1084"/>
    <cellStyle name="40% - Énfasis3 16" xfId="1085"/>
    <cellStyle name="40% - Énfasis3 16 2" xfId="1086"/>
    <cellStyle name="40% - Énfasis3 16 3" xfId="1087"/>
    <cellStyle name="40% - Énfasis3 16 4" xfId="1088"/>
    <cellStyle name="40% - Énfasis3 16 5" xfId="1089"/>
    <cellStyle name="40% - Énfasis3 16 6" xfId="1090"/>
    <cellStyle name="40% - Énfasis3 17" xfId="1091"/>
    <cellStyle name="40% - Énfasis3 17 2" xfId="1092"/>
    <cellStyle name="40% - Énfasis3 17 3" xfId="1093"/>
    <cellStyle name="40% - Énfasis3 17 4" xfId="1094"/>
    <cellStyle name="40% - Énfasis3 17 5" xfId="1095"/>
    <cellStyle name="40% - Énfasis3 17 6" xfId="1096"/>
    <cellStyle name="40% - Énfasis3 18" xfId="1097"/>
    <cellStyle name="40% - Énfasis3 18 2" xfId="1098"/>
    <cellStyle name="40% - Énfasis3 18 3" xfId="1099"/>
    <cellStyle name="40% - Énfasis3 18 4" xfId="1100"/>
    <cellStyle name="40% - Énfasis3 18 5" xfId="1101"/>
    <cellStyle name="40% - Énfasis3 18 6" xfId="1102"/>
    <cellStyle name="40% - Énfasis3 19" xfId="1103"/>
    <cellStyle name="40% - Énfasis3 19 2" xfId="1104"/>
    <cellStyle name="40% - Énfasis3 19 3" xfId="1105"/>
    <cellStyle name="40% - Énfasis3 19 4" xfId="1106"/>
    <cellStyle name="40% - Énfasis3 19 5" xfId="1107"/>
    <cellStyle name="40% - Énfasis3 19 6" xfId="1108"/>
    <cellStyle name="40% - Énfasis3 2" xfId="1109"/>
    <cellStyle name="40% - Énfasis3 2 2" xfId="1110"/>
    <cellStyle name="40% - Énfasis3 2 3" xfId="1111"/>
    <cellStyle name="40% - Énfasis3 2 4" xfId="1112"/>
    <cellStyle name="40% - Énfasis3 2 5" xfId="1113"/>
    <cellStyle name="40% - Énfasis3 2 6" xfId="1114"/>
    <cellStyle name="40% - Énfasis3 20" xfId="1115"/>
    <cellStyle name="40% - Énfasis3 20 2" xfId="1116"/>
    <cellStyle name="40% - Énfasis3 20 3" xfId="1117"/>
    <cellStyle name="40% - Énfasis3 20 4" xfId="1118"/>
    <cellStyle name="40% - Énfasis3 20 5" xfId="1119"/>
    <cellStyle name="40% - Énfasis3 20 6" xfId="1120"/>
    <cellStyle name="40% - Énfasis3 21" xfId="1121"/>
    <cellStyle name="40% - Énfasis3 21 2" xfId="1122"/>
    <cellStyle name="40% - Énfasis3 21 3" xfId="1123"/>
    <cellStyle name="40% - Énfasis3 21 4" xfId="1124"/>
    <cellStyle name="40% - Énfasis3 21 5" xfId="1125"/>
    <cellStyle name="40% - Énfasis3 21 6" xfId="1126"/>
    <cellStyle name="40% - Énfasis3 22" xfId="1127"/>
    <cellStyle name="40% - Énfasis3 22 2" xfId="1128"/>
    <cellStyle name="40% - Énfasis3 22 3" xfId="1129"/>
    <cellStyle name="40% - Énfasis3 22 4" xfId="1130"/>
    <cellStyle name="40% - Énfasis3 22 5" xfId="1131"/>
    <cellStyle name="40% - Énfasis3 22 6" xfId="1132"/>
    <cellStyle name="40% - Énfasis3 23" xfId="1133"/>
    <cellStyle name="40% - Énfasis3 24" xfId="1134"/>
    <cellStyle name="40% - Énfasis3 25" xfId="1135"/>
    <cellStyle name="40% - Énfasis3 26" xfId="1136"/>
    <cellStyle name="40% - Énfasis3 27" xfId="1137"/>
    <cellStyle name="40% - Énfasis3 3" xfId="1138"/>
    <cellStyle name="40% - Énfasis3 3 2" xfId="1139"/>
    <cellStyle name="40% - Énfasis3 3 3" xfId="1140"/>
    <cellStyle name="40% - Énfasis3 3 4" xfId="1141"/>
    <cellStyle name="40% - Énfasis3 3 5" xfId="1142"/>
    <cellStyle name="40% - Énfasis3 3 6" xfId="1143"/>
    <cellStyle name="40% - Énfasis3 4" xfId="1144"/>
    <cellStyle name="40% - Énfasis3 4 2" xfId="1145"/>
    <cellStyle name="40% - Énfasis3 4 3" xfId="1146"/>
    <cellStyle name="40% - Énfasis3 4 4" xfId="1147"/>
    <cellStyle name="40% - Énfasis3 4 5" xfId="1148"/>
    <cellStyle name="40% - Énfasis3 4 6" xfId="1149"/>
    <cellStyle name="40% - Énfasis3 5" xfId="1150"/>
    <cellStyle name="40% - Énfasis3 5 2" xfId="1151"/>
    <cellStyle name="40% - Énfasis3 5 3" xfId="1152"/>
    <cellStyle name="40% - Énfasis3 5 4" xfId="1153"/>
    <cellStyle name="40% - Énfasis3 5 5" xfId="1154"/>
    <cellStyle name="40% - Énfasis3 5 6" xfId="1155"/>
    <cellStyle name="40% - Énfasis3 6" xfId="1156"/>
    <cellStyle name="40% - Énfasis3 6 2" xfId="1157"/>
    <cellStyle name="40% - Énfasis3 6 3" xfId="1158"/>
    <cellStyle name="40% - Énfasis3 6 4" xfId="1159"/>
    <cellStyle name="40% - Énfasis3 6 5" xfId="1160"/>
    <cellStyle name="40% - Énfasis3 6 6" xfId="1161"/>
    <cellStyle name="40% - Énfasis3 7" xfId="1162"/>
    <cellStyle name="40% - Énfasis3 7 2" xfId="1163"/>
    <cellStyle name="40% - Énfasis3 7 3" xfId="1164"/>
    <cellStyle name="40% - Énfasis3 7 4" xfId="1165"/>
    <cellStyle name="40% - Énfasis3 7 5" xfId="1166"/>
    <cellStyle name="40% - Énfasis3 7 6" xfId="1167"/>
    <cellStyle name="40% - Énfasis3 8" xfId="1168"/>
    <cellStyle name="40% - Énfasis3 8 2" xfId="1169"/>
    <cellStyle name="40% - Énfasis3 8 3" xfId="1170"/>
    <cellStyle name="40% - Énfasis3 8 4" xfId="1171"/>
    <cellStyle name="40% - Énfasis3 8 5" xfId="1172"/>
    <cellStyle name="40% - Énfasis3 8 6" xfId="1173"/>
    <cellStyle name="40% - Énfasis3 9" xfId="1174"/>
    <cellStyle name="40% - Énfasis3 9 2" xfId="1175"/>
    <cellStyle name="40% - Énfasis3 9 3" xfId="1176"/>
    <cellStyle name="40% - Énfasis3 9 4" xfId="1177"/>
    <cellStyle name="40% - Énfasis3 9 5" xfId="1178"/>
    <cellStyle name="40% - Énfasis3 9 6" xfId="1179"/>
    <cellStyle name="40% - Énfasis4" xfId="2028" builtinId="43" customBuiltin="1"/>
    <cellStyle name="40% - Énfasis4 10" xfId="1180"/>
    <cellStyle name="40% - Énfasis4 10 2" xfId="1181"/>
    <cellStyle name="40% - Énfasis4 10 3" xfId="1182"/>
    <cellStyle name="40% - Énfasis4 10 4" xfId="1183"/>
    <cellStyle name="40% - Énfasis4 10 5" xfId="1184"/>
    <cellStyle name="40% - Énfasis4 10 6" xfId="1185"/>
    <cellStyle name="40% - Énfasis4 11" xfId="1186"/>
    <cellStyle name="40% - Énfasis4 11 2" xfId="1187"/>
    <cellStyle name="40% - Énfasis4 11 3" xfId="1188"/>
    <cellStyle name="40% - Énfasis4 11 4" xfId="1189"/>
    <cellStyle name="40% - Énfasis4 11 5" xfId="1190"/>
    <cellStyle name="40% - Énfasis4 11 6" xfId="1191"/>
    <cellStyle name="40% - Énfasis4 12" xfId="1192"/>
    <cellStyle name="40% - Énfasis4 12 2" xfId="1193"/>
    <cellStyle name="40% - Énfasis4 12 3" xfId="1194"/>
    <cellStyle name="40% - Énfasis4 12 4" xfId="1195"/>
    <cellStyle name="40% - Énfasis4 12 5" xfId="1196"/>
    <cellStyle name="40% - Énfasis4 12 6" xfId="1197"/>
    <cellStyle name="40% - Énfasis4 13" xfId="1198"/>
    <cellStyle name="40% - Énfasis4 13 2" xfId="1199"/>
    <cellStyle name="40% - Énfasis4 13 3" xfId="1200"/>
    <cellStyle name="40% - Énfasis4 13 4" xfId="1201"/>
    <cellStyle name="40% - Énfasis4 13 5" xfId="1202"/>
    <cellStyle name="40% - Énfasis4 13 6" xfId="1203"/>
    <cellStyle name="40% - Énfasis4 14" xfId="1204"/>
    <cellStyle name="40% - Énfasis4 14 2" xfId="1205"/>
    <cellStyle name="40% - Énfasis4 14 3" xfId="1206"/>
    <cellStyle name="40% - Énfasis4 14 4" xfId="1207"/>
    <cellStyle name="40% - Énfasis4 14 5" xfId="1208"/>
    <cellStyle name="40% - Énfasis4 14 6" xfId="1209"/>
    <cellStyle name="40% - Énfasis4 15" xfId="1210"/>
    <cellStyle name="40% - Énfasis4 15 2" xfId="1211"/>
    <cellStyle name="40% - Énfasis4 15 3" xfId="1212"/>
    <cellStyle name="40% - Énfasis4 15 4" xfId="1213"/>
    <cellStyle name="40% - Énfasis4 15 5" xfId="1214"/>
    <cellStyle name="40% - Énfasis4 15 6" xfId="1215"/>
    <cellStyle name="40% - Énfasis4 16" xfId="1216"/>
    <cellStyle name="40% - Énfasis4 16 2" xfId="1217"/>
    <cellStyle name="40% - Énfasis4 16 3" xfId="1218"/>
    <cellStyle name="40% - Énfasis4 16 4" xfId="1219"/>
    <cellStyle name="40% - Énfasis4 16 5" xfId="1220"/>
    <cellStyle name="40% - Énfasis4 16 6" xfId="1221"/>
    <cellStyle name="40% - Énfasis4 17" xfId="1222"/>
    <cellStyle name="40% - Énfasis4 17 2" xfId="1223"/>
    <cellStyle name="40% - Énfasis4 17 3" xfId="1224"/>
    <cellStyle name="40% - Énfasis4 17 4" xfId="1225"/>
    <cellStyle name="40% - Énfasis4 17 5" xfId="1226"/>
    <cellStyle name="40% - Énfasis4 17 6" xfId="1227"/>
    <cellStyle name="40% - Énfasis4 18" xfId="1228"/>
    <cellStyle name="40% - Énfasis4 18 2" xfId="1229"/>
    <cellStyle name="40% - Énfasis4 18 3" xfId="1230"/>
    <cellStyle name="40% - Énfasis4 18 4" xfId="1231"/>
    <cellStyle name="40% - Énfasis4 18 5" xfId="1232"/>
    <cellStyle name="40% - Énfasis4 18 6" xfId="1233"/>
    <cellStyle name="40% - Énfasis4 19" xfId="1234"/>
    <cellStyle name="40% - Énfasis4 19 2" xfId="1235"/>
    <cellStyle name="40% - Énfasis4 19 3" xfId="1236"/>
    <cellStyle name="40% - Énfasis4 19 4" xfId="1237"/>
    <cellStyle name="40% - Énfasis4 19 5" xfId="1238"/>
    <cellStyle name="40% - Énfasis4 19 6" xfId="1239"/>
    <cellStyle name="40% - Énfasis4 2" xfId="1240"/>
    <cellStyle name="40% - Énfasis4 2 2" xfId="1241"/>
    <cellStyle name="40% - Énfasis4 2 3" xfId="1242"/>
    <cellStyle name="40% - Énfasis4 2 4" xfId="1243"/>
    <cellStyle name="40% - Énfasis4 2 5" xfId="1244"/>
    <cellStyle name="40% - Énfasis4 2 6" xfId="1245"/>
    <cellStyle name="40% - Énfasis4 20" xfId="1246"/>
    <cellStyle name="40% - Énfasis4 20 2" xfId="1247"/>
    <cellStyle name="40% - Énfasis4 20 3" xfId="1248"/>
    <cellStyle name="40% - Énfasis4 20 4" xfId="1249"/>
    <cellStyle name="40% - Énfasis4 20 5" xfId="1250"/>
    <cellStyle name="40% - Énfasis4 20 6" xfId="1251"/>
    <cellStyle name="40% - Énfasis4 21" xfId="1252"/>
    <cellStyle name="40% - Énfasis4 21 2" xfId="1253"/>
    <cellStyle name="40% - Énfasis4 21 3" xfId="1254"/>
    <cellStyle name="40% - Énfasis4 21 4" xfId="1255"/>
    <cellStyle name="40% - Énfasis4 21 5" xfId="1256"/>
    <cellStyle name="40% - Énfasis4 21 6" xfId="1257"/>
    <cellStyle name="40% - Énfasis4 22" xfId="1258"/>
    <cellStyle name="40% - Énfasis4 22 2" xfId="1259"/>
    <cellStyle name="40% - Énfasis4 22 3" xfId="1260"/>
    <cellStyle name="40% - Énfasis4 22 4" xfId="1261"/>
    <cellStyle name="40% - Énfasis4 22 5" xfId="1262"/>
    <cellStyle name="40% - Énfasis4 22 6" xfId="1263"/>
    <cellStyle name="40% - Énfasis4 23" xfId="1264"/>
    <cellStyle name="40% - Énfasis4 24" xfId="1265"/>
    <cellStyle name="40% - Énfasis4 25" xfId="1266"/>
    <cellStyle name="40% - Énfasis4 26" xfId="1267"/>
    <cellStyle name="40% - Énfasis4 27" xfId="1268"/>
    <cellStyle name="40% - Énfasis4 3" xfId="1269"/>
    <cellStyle name="40% - Énfasis4 3 2" xfId="1270"/>
    <cellStyle name="40% - Énfasis4 3 3" xfId="1271"/>
    <cellStyle name="40% - Énfasis4 3 4" xfId="1272"/>
    <cellStyle name="40% - Énfasis4 3 5" xfId="1273"/>
    <cellStyle name="40% - Énfasis4 3 6" xfId="1274"/>
    <cellStyle name="40% - Énfasis4 4" xfId="1275"/>
    <cellStyle name="40% - Énfasis4 4 2" xfId="1276"/>
    <cellStyle name="40% - Énfasis4 4 3" xfId="1277"/>
    <cellStyle name="40% - Énfasis4 4 4" xfId="1278"/>
    <cellStyle name="40% - Énfasis4 4 5" xfId="1279"/>
    <cellStyle name="40% - Énfasis4 4 6" xfId="1280"/>
    <cellStyle name="40% - Énfasis4 5" xfId="1281"/>
    <cellStyle name="40% - Énfasis4 5 2" xfId="1282"/>
    <cellStyle name="40% - Énfasis4 5 3" xfId="1283"/>
    <cellStyle name="40% - Énfasis4 5 4" xfId="1284"/>
    <cellStyle name="40% - Énfasis4 5 5" xfId="1285"/>
    <cellStyle name="40% - Énfasis4 5 6" xfId="1286"/>
    <cellStyle name="40% - Énfasis4 6" xfId="1287"/>
    <cellStyle name="40% - Énfasis4 6 2" xfId="1288"/>
    <cellStyle name="40% - Énfasis4 6 3" xfId="1289"/>
    <cellStyle name="40% - Énfasis4 6 4" xfId="1290"/>
    <cellStyle name="40% - Énfasis4 6 5" xfId="1291"/>
    <cellStyle name="40% - Énfasis4 6 6" xfId="1292"/>
    <cellStyle name="40% - Énfasis4 7" xfId="1293"/>
    <cellStyle name="40% - Énfasis4 7 2" xfId="1294"/>
    <cellStyle name="40% - Énfasis4 7 3" xfId="1295"/>
    <cellStyle name="40% - Énfasis4 7 4" xfId="1296"/>
    <cellStyle name="40% - Énfasis4 7 5" xfId="1297"/>
    <cellStyle name="40% - Énfasis4 7 6" xfId="1298"/>
    <cellStyle name="40% - Énfasis4 8" xfId="1299"/>
    <cellStyle name="40% - Énfasis4 8 2" xfId="1300"/>
    <cellStyle name="40% - Énfasis4 8 3" xfId="1301"/>
    <cellStyle name="40% - Énfasis4 8 4" xfId="1302"/>
    <cellStyle name="40% - Énfasis4 8 5" xfId="1303"/>
    <cellStyle name="40% - Énfasis4 8 6" xfId="1304"/>
    <cellStyle name="40% - Énfasis4 9" xfId="1305"/>
    <cellStyle name="40% - Énfasis4 9 2" xfId="1306"/>
    <cellStyle name="40% - Énfasis4 9 3" xfId="1307"/>
    <cellStyle name="40% - Énfasis4 9 4" xfId="1308"/>
    <cellStyle name="40% - Énfasis4 9 5" xfId="1309"/>
    <cellStyle name="40% - Énfasis4 9 6" xfId="1310"/>
    <cellStyle name="40% - Énfasis5" xfId="2032" builtinId="47" customBuiltin="1"/>
    <cellStyle name="40% - Énfasis5 10" xfId="1311"/>
    <cellStyle name="40% - Énfasis5 10 2" xfId="1312"/>
    <cellStyle name="40% - Énfasis5 10 3" xfId="1313"/>
    <cellStyle name="40% - Énfasis5 10 4" xfId="1314"/>
    <cellStyle name="40% - Énfasis5 10 5" xfId="1315"/>
    <cellStyle name="40% - Énfasis5 10 6" xfId="1316"/>
    <cellStyle name="40% - Énfasis5 11" xfId="1317"/>
    <cellStyle name="40% - Énfasis5 11 2" xfId="1318"/>
    <cellStyle name="40% - Énfasis5 11 3" xfId="1319"/>
    <cellStyle name="40% - Énfasis5 11 4" xfId="1320"/>
    <cellStyle name="40% - Énfasis5 11 5" xfId="1321"/>
    <cellStyle name="40% - Énfasis5 11 6" xfId="1322"/>
    <cellStyle name="40% - Énfasis5 12" xfId="1323"/>
    <cellStyle name="40% - Énfasis5 12 2" xfId="1324"/>
    <cellStyle name="40% - Énfasis5 12 3" xfId="1325"/>
    <cellStyle name="40% - Énfasis5 12 4" xfId="1326"/>
    <cellStyle name="40% - Énfasis5 12 5" xfId="1327"/>
    <cellStyle name="40% - Énfasis5 12 6" xfId="1328"/>
    <cellStyle name="40% - Énfasis5 13" xfId="1329"/>
    <cellStyle name="40% - Énfasis5 13 2" xfId="1330"/>
    <cellStyle name="40% - Énfasis5 13 3" xfId="1331"/>
    <cellStyle name="40% - Énfasis5 13 4" xfId="1332"/>
    <cellStyle name="40% - Énfasis5 13 5" xfId="1333"/>
    <cellStyle name="40% - Énfasis5 13 6" xfId="1334"/>
    <cellStyle name="40% - Énfasis5 14" xfId="1335"/>
    <cellStyle name="40% - Énfasis5 14 2" xfId="1336"/>
    <cellStyle name="40% - Énfasis5 14 3" xfId="1337"/>
    <cellStyle name="40% - Énfasis5 14 4" xfId="1338"/>
    <cellStyle name="40% - Énfasis5 14 5" xfId="1339"/>
    <cellStyle name="40% - Énfasis5 14 6" xfId="1340"/>
    <cellStyle name="40% - Énfasis5 15" xfId="1341"/>
    <cellStyle name="40% - Énfasis5 15 2" xfId="1342"/>
    <cellStyle name="40% - Énfasis5 15 3" xfId="1343"/>
    <cellStyle name="40% - Énfasis5 15 4" xfId="1344"/>
    <cellStyle name="40% - Énfasis5 15 5" xfId="1345"/>
    <cellStyle name="40% - Énfasis5 15 6" xfId="1346"/>
    <cellStyle name="40% - Énfasis5 16" xfId="1347"/>
    <cellStyle name="40% - Énfasis5 16 2" xfId="1348"/>
    <cellStyle name="40% - Énfasis5 16 3" xfId="1349"/>
    <cellStyle name="40% - Énfasis5 16 4" xfId="1350"/>
    <cellStyle name="40% - Énfasis5 16 5" xfId="1351"/>
    <cellStyle name="40% - Énfasis5 16 6" xfId="1352"/>
    <cellStyle name="40% - Énfasis5 17" xfId="1353"/>
    <cellStyle name="40% - Énfasis5 17 2" xfId="1354"/>
    <cellStyle name="40% - Énfasis5 17 3" xfId="1355"/>
    <cellStyle name="40% - Énfasis5 17 4" xfId="1356"/>
    <cellStyle name="40% - Énfasis5 17 5" xfId="1357"/>
    <cellStyle name="40% - Énfasis5 17 6" xfId="1358"/>
    <cellStyle name="40% - Énfasis5 18" xfId="1359"/>
    <cellStyle name="40% - Énfasis5 18 2" xfId="1360"/>
    <cellStyle name="40% - Énfasis5 18 3" xfId="1361"/>
    <cellStyle name="40% - Énfasis5 18 4" xfId="1362"/>
    <cellStyle name="40% - Énfasis5 18 5" xfId="1363"/>
    <cellStyle name="40% - Énfasis5 18 6" xfId="1364"/>
    <cellStyle name="40% - Énfasis5 19" xfId="1365"/>
    <cellStyle name="40% - Énfasis5 19 2" xfId="1366"/>
    <cellStyle name="40% - Énfasis5 19 3" xfId="1367"/>
    <cellStyle name="40% - Énfasis5 19 4" xfId="1368"/>
    <cellStyle name="40% - Énfasis5 19 5" xfId="1369"/>
    <cellStyle name="40% - Énfasis5 19 6" xfId="1370"/>
    <cellStyle name="40% - Énfasis5 2" xfId="1371"/>
    <cellStyle name="40% - Énfasis5 2 2" xfId="1372"/>
    <cellStyle name="40% - Énfasis5 2 3" xfId="1373"/>
    <cellStyle name="40% - Énfasis5 2 4" xfId="1374"/>
    <cellStyle name="40% - Énfasis5 2 5" xfId="1375"/>
    <cellStyle name="40% - Énfasis5 2 6" xfId="1376"/>
    <cellStyle name="40% - Énfasis5 20" xfId="1377"/>
    <cellStyle name="40% - Énfasis5 20 2" xfId="1378"/>
    <cellStyle name="40% - Énfasis5 20 3" xfId="1379"/>
    <cellStyle name="40% - Énfasis5 20 4" xfId="1380"/>
    <cellStyle name="40% - Énfasis5 20 5" xfId="1381"/>
    <cellStyle name="40% - Énfasis5 20 6" xfId="1382"/>
    <cellStyle name="40% - Énfasis5 21" xfId="1383"/>
    <cellStyle name="40% - Énfasis5 21 2" xfId="1384"/>
    <cellStyle name="40% - Énfasis5 21 3" xfId="1385"/>
    <cellStyle name="40% - Énfasis5 21 4" xfId="1386"/>
    <cellStyle name="40% - Énfasis5 21 5" xfId="1387"/>
    <cellStyle name="40% - Énfasis5 21 6" xfId="1388"/>
    <cellStyle name="40% - Énfasis5 22" xfId="1389"/>
    <cellStyle name="40% - Énfasis5 22 2" xfId="1390"/>
    <cellStyle name="40% - Énfasis5 22 3" xfId="1391"/>
    <cellStyle name="40% - Énfasis5 22 4" xfId="1392"/>
    <cellStyle name="40% - Énfasis5 22 5" xfId="1393"/>
    <cellStyle name="40% - Énfasis5 22 6" xfId="1394"/>
    <cellStyle name="40% - Énfasis5 23" xfId="1395"/>
    <cellStyle name="40% - Énfasis5 24" xfId="1396"/>
    <cellStyle name="40% - Énfasis5 25" xfId="1397"/>
    <cellStyle name="40% - Énfasis5 26" xfId="1398"/>
    <cellStyle name="40% - Énfasis5 27" xfId="1399"/>
    <cellStyle name="40% - Énfasis5 3" xfId="1400"/>
    <cellStyle name="40% - Énfasis5 3 2" xfId="1401"/>
    <cellStyle name="40% - Énfasis5 3 3" xfId="1402"/>
    <cellStyle name="40% - Énfasis5 3 4" xfId="1403"/>
    <cellStyle name="40% - Énfasis5 3 5" xfId="1404"/>
    <cellStyle name="40% - Énfasis5 3 6" xfId="1405"/>
    <cellStyle name="40% - Énfasis5 4" xfId="1406"/>
    <cellStyle name="40% - Énfasis5 4 2" xfId="1407"/>
    <cellStyle name="40% - Énfasis5 4 3" xfId="1408"/>
    <cellStyle name="40% - Énfasis5 4 4" xfId="1409"/>
    <cellStyle name="40% - Énfasis5 4 5" xfId="1410"/>
    <cellStyle name="40% - Énfasis5 4 6" xfId="1411"/>
    <cellStyle name="40% - Énfasis5 5" xfId="1412"/>
    <cellStyle name="40% - Énfasis5 5 2" xfId="1413"/>
    <cellStyle name="40% - Énfasis5 5 3" xfId="1414"/>
    <cellStyle name="40% - Énfasis5 5 4" xfId="1415"/>
    <cellStyle name="40% - Énfasis5 5 5" xfId="1416"/>
    <cellStyle name="40% - Énfasis5 5 6" xfId="1417"/>
    <cellStyle name="40% - Énfasis5 6" xfId="1418"/>
    <cellStyle name="40% - Énfasis5 6 2" xfId="1419"/>
    <cellStyle name="40% - Énfasis5 6 3" xfId="1420"/>
    <cellStyle name="40% - Énfasis5 6 4" xfId="1421"/>
    <cellStyle name="40% - Énfasis5 6 5" xfId="1422"/>
    <cellStyle name="40% - Énfasis5 6 6" xfId="1423"/>
    <cellStyle name="40% - Énfasis5 7" xfId="1424"/>
    <cellStyle name="40% - Énfasis5 7 2" xfId="1425"/>
    <cellStyle name="40% - Énfasis5 7 3" xfId="1426"/>
    <cellStyle name="40% - Énfasis5 7 4" xfId="1427"/>
    <cellStyle name="40% - Énfasis5 7 5" xfId="1428"/>
    <cellStyle name="40% - Énfasis5 7 6" xfId="1429"/>
    <cellStyle name="40% - Énfasis5 8" xfId="1430"/>
    <cellStyle name="40% - Énfasis5 8 2" xfId="1431"/>
    <cellStyle name="40% - Énfasis5 8 3" xfId="1432"/>
    <cellStyle name="40% - Énfasis5 8 4" xfId="1433"/>
    <cellStyle name="40% - Énfasis5 8 5" xfId="1434"/>
    <cellStyle name="40% - Énfasis5 8 6" xfId="1435"/>
    <cellStyle name="40% - Énfasis5 9" xfId="1436"/>
    <cellStyle name="40% - Énfasis5 9 2" xfId="1437"/>
    <cellStyle name="40% - Énfasis5 9 3" xfId="1438"/>
    <cellStyle name="40% - Énfasis5 9 4" xfId="1439"/>
    <cellStyle name="40% - Énfasis5 9 5" xfId="1440"/>
    <cellStyle name="40% - Énfasis5 9 6" xfId="1441"/>
    <cellStyle name="40% - Énfasis6" xfId="2036" builtinId="51" customBuiltin="1"/>
    <cellStyle name="40% - Énfasis6 10" xfId="1442"/>
    <cellStyle name="40% - Énfasis6 10 2" xfId="1443"/>
    <cellStyle name="40% - Énfasis6 10 3" xfId="1444"/>
    <cellStyle name="40% - Énfasis6 10 4" xfId="1445"/>
    <cellStyle name="40% - Énfasis6 10 5" xfId="1446"/>
    <cellStyle name="40% - Énfasis6 10 6" xfId="1447"/>
    <cellStyle name="40% - Énfasis6 11" xfId="1448"/>
    <cellStyle name="40% - Énfasis6 11 2" xfId="1449"/>
    <cellStyle name="40% - Énfasis6 11 3" xfId="1450"/>
    <cellStyle name="40% - Énfasis6 11 4" xfId="1451"/>
    <cellStyle name="40% - Énfasis6 11 5" xfId="1452"/>
    <cellStyle name="40% - Énfasis6 11 6" xfId="1453"/>
    <cellStyle name="40% - Énfasis6 12" xfId="1454"/>
    <cellStyle name="40% - Énfasis6 12 2" xfId="1455"/>
    <cellStyle name="40% - Énfasis6 12 3" xfId="1456"/>
    <cellStyle name="40% - Énfasis6 12 4" xfId="1457"/>
    <cellStyle name="40% - Énfasis6 12 5" xfId="1458"/>
    <cellStyle name="40% - Énfasis6 12 6" xfId="1459"/>
    <cellStyle name="40% - Énfasis6 13" xfId="1460"/>
    <cellStyle name="40% - Énfasis6 13 2" xfId="1461"/>
    <cellStyle name="40% - Énfasis6 13 3" xfId="1462"/>
    <cellStyle name="40% - Énfasis6 13 4" xfId="1463"/>
    <cellStyle name="40% - Énfasis6 13 5" xfId="1464"/>
    <cellStyle name="40% - Énfasis6 13 6" xfId="1465"/>
    <cellStyle name="40% - Énfasis6 14" xfId="1466"/>
    <cellStyle name="40% - Énfasis6 14 2" xfId="1467"/>
    <cellStyle name="40% - Énfasis6 14 3" xfId="1468"/>
    <cellStyle name="40% - Énfasis6 14 4" xfId="1469"/>
    <cellStyle name="40% - Énfasis6 14 5" xfId="1470"/>
    <cellStyle name="40% - Énfasis6 14 6" xfId="1471"/>
    <cellStyle name="40% - Énfasis6 15" xfId="1472"/>
    <cellStyle name="40% - Énfasis6 15 2" xfId="1473"/>
    <cellStyle name="40% - Énfasis6 15 3" xfId="1474"/>
    <cellStyle name="40% - Énfasis6 15 4" xfId="1475"/>
    <cellStyle name="40% - Énfasis6 15 5" xfId="1476"/>
    <cellStyle name="40% - Énfasis6 15 6" xfId="1477"/>
    <cellStyle name="40% - Énfasis6 16" xfId="1478"/>
    <cellStyle name="40% - Énfasis6 16 2" xfId="1479"/>
    <cellStyle name="40% - Énfasis6 16 3" xfId="1480"/>
    <cellStyle name="40% - Énfasis6 16 4" xfId="1481"/>
    <cellStyle name="40% - Énfasis6 16 5" xfId="1482"/>
    <cellStyle name="40% - Énfasis6 16 6" xfId="1483"/>
    <cellStyle name="40% - Énfasis6 17" xfId="1484"/>
    <cellStyle name="40% - Énfasis6 17 2" xfId="1485"/>
    <cellStyle name="40% - Énfasis6 17 3" xfId="1486"/>
    <cellStyle name="40% - Énfasis6 17 4" xfId="1487"/>
    <cellStyle name="40% - Énfasis6 17 5" xfId="1488"/>
    <cellStyle name="40% - Énfasis6 17 6" xfId="1489"/>
    <cellStyle name="40% - Énfasis6 18" xfId="1490"/>
    <cellStyle name="40% - Énfasis6 18 2" xfId="1491"/>
    <cellStyle name="40% - Énfasis6 18 3" xfId="1492"/>
    <cellStyle name="40% - Énfasis6 18 4" xfId="1493"/>
    <cellStyle name="40% - Énfasis6 18 5" xfId="1494"/>
    <cellStyle name="40% - Énfasis6 18 6" xfId="1495"/>
    <cellStyle name="40% - Énfasis6 19" xfId="1496"/>
    <cellStyle name="40% - Énfasis6 19 2" xfId="1497"/>
    <cellStyle name="40% - Énfasis6 19 3" xfId="1498"/>
    <cellStyle name="40% - Énfasis6 19 4" xfId="1499"/>
    <cellStyle name="40% - Énfasis6 19 5" xfId="1500"/>
    <cellStyle name="40% - Énfasis6 19 6" xfId="1501"/>
    <cellStyle name="40% - Énfasis6 2" xfId="1502"/>
    <cellStyle name="40% - Énfasis6 2 2" xfId="1503"/>
    <cellStyle name="40% - Énfasis6 2 3" xfId="1504"/>
    <cellStyle name="40% - Énfasis6 2 4" xfId="1505"/>
    <cellStyle name="40% - Énfasis6 2 5" xfId="1506"/>
    <cellStyle name="40% - Énfasis6 2 6" xfId="1507"/>
    <cellStyle name="40% - Énfasis6 20" xfId="1508"/>
    <cellStyle name="40% - Énfasis6 20 2" xfId="1509"/>
    <cellStyle name="40% - Énfasis6 20 3" xfId="1510"/>
    <cellStyle name="40% - Énfasis6 20 4" xfId="1511"/>
    <cellStyle name="40% - Énfasis6 20 5" xfId="1512"/>
    <cellStyle name="40% - Énfasis6 20 6" xfId="1513"/>
    <cellStyle name="40% - Énfasis6 21" xfId="1514"/>
    <cellStyle name="40% - Énfasis6 21 2" xfId="1515"/>
    <cellStyle name="40% - Énfasis6 21 3" xfId="1516"/>
    <cellStyle name="40% - Énfasis6 21 4" xfId="1517"/>
    <cellStyle name="40% - Énfasis6 21 5" xfId="1518"/>
    <cellStyle name="40% - Énfasis6 21 6" xfId="1519"/>
    <cellStyle name="40% - Énfasis6 22" xfId="1520"/>
    <cellStyle name="40% - Énfasis6 22 2" xfId="1521"/>
    <cellStyle name="40% - Énfasis6 22 3" xfId="1522"/>
    <cellStyle name="40% - Énfasis6 22 4" xfId="1523"/>
    <cellStyle name="40% - Énfasis6 22 5" xfId="1524"/>
    <cellStyle name="40% - Énfasis6 22 6" xfId="1525"/>
    <cellStyle name="40% - Énfasis6 23" xfId="1526"/>
    <cellStyle name="40% - Énfasis6 24" xfId="1527"/>
    <cellStyle name="40% - Énfasis6 25" xfId="1528"/>
    <cellStyle name="40% - Énfasis6 26" xfId="1529"/>
    <cellStyle name="40% - Énfasis6 27" xfId="1530"/>
    <cellStyle name="40% - Énfasis6 3" xfId="1531"/>
    <cellStyle name="40% - Énfasis6 3 2" xfId="1532"/>
    <cellStyle name="40% - Énfasis6 3 3" xfId="1533"/>
    <cellStyle name="40% - Énfasis6 3 4" xfId="1534"/>
    <cellStyle name="40% - Énfasis6 3 5" xfId="1535"/>
    <cellStyle name="40% - Énfasis6 3 6" xfId="1536"/>
    <cellStyle name="40% - Énfasis6 4" xfId="1537"/>
    <cellStyle name="40% - Énfasis6 4 2" xfId="1538"/>
    <cellStyle name="40% - Énfasis6 4 3" xfId="1539"/>
    <cellStyle name="40% - Énfasis6 4 4" xfId="1540"/>
    <cellStyle name="40% - Énfasis6 4 5" xfId="1541"/>
    <cellStyle name="40% - Énfasis6 4 6" xfId="1542"/>
    <cellStyle name="40% - Énfasis6 5" xfId="1543"/>
    <cellStyle name="40% - Énfasis6 5 2" xfId="1544"/>
    <cellStyle name="40% - Énfasis6 5 3" xfId="1545"/>
    <cellStyle name="40% - Énfasis6 5 4" xfId="1546"/>
    <cellStyle name="40% - Énfasis6 5 5" xfId="1547"/>
    <cellStyle name="40% - Énfasis6 5 6" xfId="1548"/>
    <cellStyle name="40% - Énfasis6 6" xfId="1549"/>
    <cellStyle name="40% - Énfasis6 6 2" xfId="1550"/>
    <cellStyle name="40% - Énfasis6 6 3" xfId="1551"/>
    <cellStyle name="40% - Énfasis6 6 4" xfId="1552"/>
    <cellStyle name="40% - Énfasis6 6 5" xfId="1553"/>
    <cellStyle name="40% - Énfasis6 6 6" xfId="1554"/>
    <cellStyle name="40% - Énfasis6 7" xfId="1555"/>
    <cellStyle name="40% - Énfasis6 7 2" xfId="1556"/>
    <cellStyle name="40% - Énfasis6 7 3" xfId="1557"/>
    <cellStyle name="40% - Énfasis6 7 4" xfId="1558"/>
    <cellStyle name="40% - Énfasis6 7 5" xfId="1559"/>
    <cellStyle name="40% - Énfasis6 7 6" xfId="1560"/>
    <cellStyle name="40% - Énfasis6 8" xfId="1561"/>
    <cellStyle name="40% - Énfasis6 8 2" xfId="1562"/>
    <cellStyle name="40% - Énfasis6 8 3" xfId="1563"/>
    <cellStyle name="40% - Énfasis6 8 4" xfId="1564"/>
    <cellStyle name="40% - Énfasis6 8 5" xfId="1565"/>
    <cellStyle name="40% - Énfasis6 8 6" xfId="1566"/>
    <cellStyle name="40% - Énfasis6 9" xfId="1567"/>
    <cellStyle name="40% - Énfasis6 9 2" xfId="1568"/>
    <cellStyle name="40% - Énfasis6 9 3" xfId="1569"/>
    <cellStyle name="40% - Énfasis6 9 4" xfId="1570"/>
    <cellStyle name="40% - Énfasis6 9 5" xfId="1571"/>
    <cellStyle name="40% - Énfasis6 9 6" xfId="1572"/>
    <cellStyle name="60% - Énfasis1" xfId="2017" builtinId="32" customBuiltin="1"/>
    <cellStyle name="60% - Énfasis2" xfId="2021" builtinId="36" customBuiltin="1"/>
    <cellStyle name="60% - Énfasis3" xfId="2025" builtinId="40" customBuiltin="1"/>
    <cellStyle name="60% - Énfasis4" xfId="2029" builtinId="44" customBuiltin="1"/>
    <cellStyle name="60% - Énfasis5" xfId="2033" builtinId="48" customBuiltin="1"/>
    <cellStyle name="60% - Énfasis6" xfId="2037" builtinId="52" customBuiltin="1"/>
    <cellStyle name="Buena" xfId="2003" builtinId="26" customBuiltin="1"/>
    <cellStyle name="Cálculo" xfId="2008" builtinId="22" customBuiltin="1"/>
    <cellStyle name="Celda de comprobación" xfId="2010" builtinId="23" customBuiltin="1"/>
    <cellStyle name="Celda vinculada" xfId="2009" builtinId="24" customBuiltin="1"/>
    <cellStyle name="Encabezado 1" xfId="1999" builtinId="16" customBuiltin="1"/>
    <cellStyle name="Encabezado 4" xfId="2002" builtinId="19" customBuiltin="1"/>
    <cellStyle name="Énfasis1" xfId="2014" builtinId="29" customBuiltin="1"/>
    <cellStyle name="Énfasis2" xfId="2018" builtinId="33" customBuiltin="1"/>
    <cellStyle name="Énfasis3" xfId="2022" builtinId="37" customBuiltin="1"/>
    <cellStyle name="Énfasis4" xfId="2026" builtinId="41" customBuiltin="1"/>
    <cellStyle name="Énfasis5" xfId="2030" builtinId="45" customBuiltin="1"/>
    <cellStyle name="Énfasis6" xfId="2034" builtinId="49" customBuiltin="1"/>
    <cellStyle name="Entrada" xfId="2006" builtinId="20" customBuiltin="1"/>
    <cellStyle name="Followed Hyperlink" xfId="1573"/>
    <cellStyle name="Followed Hyperlink 10" xfId="2042"/>
    <cellStyle name="Followed Hyperlink 10 10" xfId="21636"/>
    <cellStyle name="Followed Hyperlink 10 11" xfId="21637"/>
    <cellStyle name="Followed Hyperlink 10 12" xfId="21638"/>
    <cellStyle name="Followed Hyperlink 10 13" xfId="21639"/>
    <cellStyle name="Followed Hyperlink 10 14" xfId="21640"/>
    <cellStyle name="Followed Hyperlink 10 2" xfId="2043"/>
    <cellStyle name="Followed Hyperlink 10 3" xfId="2044"/>
    <cellStyle name="Followed Hyperlink 10 4" xfId="2045"/>
    <cellStyle name="Followed Hyperlink 10 5" xfId="2046"/>
    <cellStyle name="Followed Hyperlink 10 6" xfId="2047"/>
    <cellStyle name="Followed Hyperlink 10 7" xfId="2048"/>
    <cellStyle name="Followed Hyperlink 10 8" xfId="2049"/>
    <cellStyle name="Followed Hyperlink 10 9" xfId="2050"/>
    <cellStyle name="Followed Hyperlink 11" xfId="2051"/>
    <cellStyle name="Followed Hyperlink 11 10" xfId="21641"/>
    <cellStyle name="Followed Hyperlink 11 11" xfId="21642"/>
    <cellStyle name="Followed Hyperlink 11 12" xfId="21643"/>
    <cellStyle name="Followed Hyperlink 11 13" xfId="21644"/>
    <cellStyle name="Followed Hyperlink 11 14" xfId="21645"/>
    <cellStyle name="Followed Hyperlink 11 2" xfId="2052"/>
    <cellStyle name="Followed Hyperlink 11 3" xfId="2053"/>
    <cellStyle name="Followed Hyperlink 11 4" xfId="2054"/>
    <cellStyle name="Followed Hyperlink 11 5" xfId="2055"/>
    <cellStyle name="Followed Hyperlink 11 6" xfId="2056"/>
    <cellStyle name="Followed Hyperlink 11 7" xfId="2057"/>
    <cellStyle name="Followed Hyperlink 11 8" xfId="2058"/>
    <cellStyle name="Followed Hyperlink 11 9" xfId="2059"/>
    <cellStyle name="Followed Hyperlink 12" xfId="2060"/>
    <cellStyle name="Followed Hyperlink 12 10" xfId="21646"/>
    <cellStyle name="Followed Hyperlink 12 11" xfId="21647"/>
    <cellStyle name="Followed Hyperlink 12 12" xfId="21648"/>
    <cellStyle name="Followed Hyperlink 12 13" xfId="21649"/>
    <cellStyle name="Followed Hyperlink 12 14" xfId="21650"/>
    <cellStyle name="Followed Hyperlink 12 2" xfId="2061"/>
    <cellStyle name="Followed Hyperlink 12 3" xfId="2062"/>
    <cellStyle name="Followed Hyperlink 12 4" xfId="2063"/>
    <cellStyle name="Followed Hyperlink 12 5" xfId="2064"/>
    <cellStyle name="Followed Hyperlink 12 6" xfId="2065"/>
    <cellStyle name="Followed Hyperlink 12 7" xfId="2066"/>
    <cellStyle name="Followed Hyperlink 12 8" xfId="2067"/>
    <cellStyle name="Followed Hyperlink 12 9" xfId="2068"/>
    <cellStyle name="Followed Hyperlink 13" xfId="2069"/>
    <cellStyle name="Followed Hyperlink 13 10" xfId="21651"/>
    <cellStyle name="Followed Hyperlink 13 11" xfId="21652"/>
    <cellStyle name="Followed Hyperlink 13 12" xfId="21653"/>
    <cellStyle name="Followed Hyperlink 13 13" xfId="21654"/>
    <cellStyle name="Followed Hyperlink 13 14" xfId="21655"/>
    <cellStyle name="Followed Hyperlink 13 2" xfId="2070"/>
    <cellStyle name="Followed Hyperlink 13 3" xfId="2071"/>
    <cellStyle name="Followed Hyperlink 13 4" xfId="2072"/>
    <cellStyle name="Followed Hyperlink 13 5" xfId="2073"/>
    <cellStyle name="Followed Hyperlink 13 6" xfId="2074"/>
    <cellStyle name="Followed Hyperlink 13 7" xfId="2075"/>
    <cellStyle name="Followed Hyperlink 13 8" xfId="2076"/>
    <cellStyle name="Followed Hyperlink 13 9" xfId="2077"/>
    <cellStyle name="Followed Hyperlink 14" xfId="2078"/>
    <cellStyle name="Followed Hyperlink 14 10" xfId="21656"/>
    <cellStyle name="Followed Hyperlink 14 2" xfId="2079"/>
    <cellStyle name="Followed Hyperlink 14 3" xfId="2080"/>
    <cellStyle name="Followed Hyperlink 14 4" xfId="2081"/>
    <cellStyle name="Followed Hyperlink 14 5" xfId="2082"/>
    <cellStyle name="Followed Hyperlink 14 6" xfId="2083"/>
    <cellStyle name="Followed Hyperlink 14 7" xfId="21657"/>
    <cellStyle name="Followed Hyperlink 14 8" xfId="21658"/>
    <cellStyle name="Followed Hyperlink 14 9" xfId="21659"/>
    <cellStyle name="Followed Hyperlink 15" xfId="2084"/>
    <cellStyle name="Followed Hyperlink 15 10" xfId="21660"/>
    <cellStyle name="Followed Hyperlink 15 2" xfId="2085"/>
    <cellStyle name="Followed Hyperlink 15 3" xfId="2086"/>
    <cellStyle name="Followed Hyperlink 15 4" xfId="2087"/>
    <cellStyle name="Followed Hyperlink 15 5" xfId="2088"/>
    <cellStyle name="Followed Hyperlink 15 6" xfId="2089"/>
    <cellStyle name="Followed Hyperlink 15 7" xfId="21661"/>
    <cellStyle name="Followed Hyperlink 15 8" xfId="21662"/>
    <cellStyle name="Followed Hyperlink 15 9" xfId="21663"/>
    <cellStyle name="Followed Hyperlink 16" xfId="2090"/>
    <cellStyle name="Followed Hyperlink 16 2" xfId="21664"/>
    <cellStyle name="Followed Hyperlink 16 3" xfId="21665"/>
    <cellStyle name="Followed Hyperlink 16 4" xfId="21666"/>
    <cellStyle name="Followed Hyperlink 16 5" xfId="21667"/>
    <cellStyle name="Followed Hyperlink 17" xfId="2091"/>
    <cellStyle name="Followed Hyperlink 17 2" xfId="21668"/>
    <cellStyle name="Followed Hyperlink 17 3" xfId="21669"/>
    <cellStyle name="Followed Hyperlink 17 4" xfId="21670"/>
    <cellStyle name="Followed Hyperlink 17 5" xfId="21671"/>
    <cellStyle name="Followed Hyperlink 18" xfId="2092"/>
    <cellStyle name="Followed Hyperlink 18 2" xfId="2093"/>
    <cellStyle name="Followed Hyperlink 18 2 10" xfId="16744"/>
    <cellStyle name="Followed Hyperlink 18 2 11" xfId="15625"/>
    <cellStyle name="Followed Hyperlink 18 2 12" xfId="16160"/>
    <cellStyle name="Followed Hyperlink 18 2 13" xfId="12224"/>
    <cellStyle name="Followed Hyperlink 18 2 14" xfId="16002"/>
    <cellStyle name="Followed Hyperlink 18 2 15" xfId="10630"/>
    <cellStyle name="Followed Hyperlink 18 2 16" xfId="13633"/>
    <cellStyle name="Followed Hyperlink 18 2 17" xfId="16260"/>
    <cellStyle name="Followed Hyperlink 18 2 18" xfId="14411"/>
    <cellStyle name="Followed Hyperlink 18 2 19" xfId="13721"/>
    <cellStyle name="Followed Hyperlink 18 2 2" xfId="2094"/>
    <cellStyle name="Followed Hyperlink 18 2 20" xfId="9766"/>
    <cellStyle name="Followed Hyperlink 18 2 21" xfId="12239"/>
    <cellStyle name="Followed Hyperlink 18 2 22" xfId="20722"/>
    <cellStyle name="Followed Hyperlink 18 2 23" xfId="21477"/>
    <cellStyle name="Followed Hyperlink 18 2 3" xfId="10556"/>
    <cellStyle name="Followed Hyperlink 18 2 4" xfId="15138"/>
    <cellStyle name="Followed Hyperlink 18 2 5" xfId="15529"/>
    <cellStyle name="Followed Hyperlink 18 2 6" xfId="15895"/>
    <cellStyle name="Followed Hyperlink 18 2 7" xfId="16259"/>
    <cellStyle name="Followed Hyperlink 18 2 8" xfId="16602"/>
    <cellStyle name="Followed Hyperlink 18 2 9" xfId="12667"/>
    <cellStyle name="Followed Hyperlink 18 3" xfId="21672"/>
    <cellStyle name="Followed Hyperlink 18 4" xfId="21673"/>
    <cellStyle name="Followed Hyperlink 19" xfId="2095"/>
    <cellStyle name="Followed Hyperlink 19 2" xfId="21674"/>
    <cellStyle name="Followed Hyperlink 19 3" xfId="21675"/>
    <cellStyle name="Followed Hyperlink 19 4" xfId="21676"/>
    <cellStyle name="Followed Hyperlink 2" xfId="1574"/>
    <cellStyle name="Followed Hyperlink 2 10" xfId="2097"/>
    <cellStyle name="Followed Hyperlink 2 11" xfId="2040"/>
    <cellStyle name="Followed Hyperlink 2 11 10" xfId="4644"/>
    <cellStyle name="Followed Hyperlink 2 11 10 10" xfId="15711"/>
    <cellStyle name="Followed Hyperlink 2 11 10 11" xfId="17264"/>
    <cellStyle name="Followed Hyperlink 2 11 10 12" xfId="17582"/>
    <cellStyle name="Followed Hyperlink 2 11 10 13" xfId="17883"/>
    <cellStyle name="Followed Hyperlink 2 11 10 14" xfId="18170"/>
    <cellStyle name="Followed Hyperlink 2 11 10 15" xfId="18436"/>
    <cellStyle name="Followed Hyperlink 2 11 10 16" xfId="18675"/>
    <cellStyle name="Followed Hyperlink 2 11 10 17" xfId="18884"/>
    <cellStyle name="Followed Hyperlink 2 11 10 18" xfId="19060"/>
    <cellStyle name="Followed Hyperlink 2 11 10 19" xfId="19209"/>
    <cellStyle name="Followed Hyperlink 2 11 10 2" xfId="12347"/>
    <cellStyle name="Followed Hyperlink 2 11 10 20" xfId="19333"/>
    <cellStyle name="Followed Hyperlink 2 11 10 21" xfId="20855"/>
    <cellStyle name="Followed Hyperlink 2 11 10 22" xfId="21215"/>
    <cellStyle name="Followed Hyperlink 2 11 10 3" xfId="11064"/>
    <cellStyle name="Followed Hyperlink 2 11 10 4" xfId="13125"/>
    <cellStyle name="Followed Hyperlink 2 11 10 5" xfId="15114"/>
    <cellStyle name="Followed Hyperlink 2 11 10 6" xfId="13417"/>
    <cellStyle name="Followed Hyperlink 2 11 10 7" xfId="10601"/>
    <cellStyle name="Followed Hyperlink 2 11 10 8" xfId="15781"/>
    <cellStyle name="Followed Hyperlink 2 11 10 9" xfId="16927"/>
    <cellStyle name="Followed Hyperlink 2 11 11" xfId="4652"/>
    <cellStyle name="Followed Hyperlink 2 11 11 10" xfId="11800"/>
    <cellStyle name="Followed Hyperlink 2 11 11 11" xfId="9228"/>
    <cellStyle name="Followed Hyperlink 2 11 11 12" xfId="9887"/>
    <cellStyle name="Followed Hyperlink 2 11 11 13" xfId="11601"/>
    <cellStyle name="Followed Hyperlink 2 11 11 14" xfId="11480"/>
    <cellStyle name="Followed Hyperlink 2 11 11 15" xfId="14127"/>
    <cellStyle name="Followed Hyperlink 2 11 11 16" xfId="16530"/>
    <cellStyle name="Followed Hyperlink 2 11 11 17" xfId="10526"/>
    <cellStyle name="Followed Hyperlink 2 11 11 18" xfId="15819"/>
    <cellStyle name="Followed Hyperlink 2 11 11 19" xfId="17350"/>
    <cellStyle name="Followed Hyperlink 2 11 11 2" xfId="12353"/>
    <cellStyle name="Followed Hyperlink 2 11 11 20" xfId="17663"/>
    <cellStyle name="Followed Hyperlink 2 11 11 21" xfId="20859"/>
    <cellStyle name="Followed Hyperlink 2 11 11 22" xfId="21262"/>
    <cellStyle name="Followed Hyperlink 2 11 11 3" xfId="11056"/>
    <cellStyle name="Followed Hyperlink 2 11 11 4" xfId="13255"/>
    <cellStyle name="Followed Hyperlink 2 11 11 5" xfId="10875"/>
    <cellStyle name="Followed Hyperlink 2 11 11 6" xfId="12229"/>
    <cellStyle name="Followed Hyperlink 2 11 11 7" xfId="13284"/>
    <cellStyle name="Followed Hyperlink 2 11 11 8" xfId="11450"/>
    <cellStyle name="Followed Hyperlink 2 11 11 9" xfId="9289"/>
    <cellStyle name="Followed Hyperlink 2 11 12" xfId="4649"/>
    <cellStyle name="Followed Hyperlink 2 11 12 10" xfId="9813"/>
    <cellStyle name="Followed Hyperlink 2 11 12 11" xfId="12863"/>
    <cellStyle name="Followed Hyperlink 2 11 12 12" xfId="10179"/>
    <cellStyle name="Followed Hyperlink 2 11 12 13" xfId="17331"/>
    <cellStyle name="Followed Hyperlink 2 11 12 14" xfId="17644"/>
    <cellStyle name="Followed Hyperlink 2 11 12 15" xfId="17943"/>
    <cellStyle name="Followed Hyperlink 2 11 12 16" xfId="18224"/>
    <cellStyle name="Followed Hyperlink 2 11 12 17" xfId="18485"/>
    <cellStyle name="Followed Hyperlink 2 11 12 18" xfId="18715"/>
    <cellStyle name="Followed Hyperlink 2 11 12 19" xfId="18913"/>
    <cellStyle name="Followed Hyperlink 2 11 12 2" xfId="12351"/>
    <cellStyle name="Followed Hyperlink 2 11 12 20" xfId="19083"/>
    <cellStyle name="Followed Hyperlink 2 11 12 21" xfId="20858"/>
    <cellStyle name="Followed Hyperlink 2 11 12 22" xfId="21343"/>
    <cellStyle name="Followed Hyperlink 2 11 12 3" xfId="11059"/>
    <cellStyle name="Followed Hyperlink 2 11 12 4" xfId="11199"/>
    <cellStyle name="Followed Hyperlink 2 11 12 5" xfId="11364"/>
    <cellStyle name="Followed Hyperlink 2 11 12 6" xfId="12104"/>
    <cellStyle name="Followed Hyperlink 2 11 12 7" xfId="15332"/>
    <cellStyle name="Followed Hyperlink 2 11 12 8" xfId="11821"/>
    <cellStyle name="Followed Hyperlink 2 11 12 9" xfId="16682"/>
    <cellStyle name="Followed Hyperlink 2 11 2" xfId="3163"/>
    <cellStyle name="Followed Hyperlink 2 11 2 10" xfId="8709"/>
    <cellStyle name="Followed Hyperlink 2 11 2 11" xfId="8884"/>
    <cellStyle name="Followed Hyperlink 2 11 2 12" xfId="11293"/>
    <cellStyle name="Followed Hyperlink 2 11 2 13" xfId="13075"/>
    <cellStyle name="Followed Hyperlink 2 11 2 14" xfId="11895"/>
    <cellStyle name="Followed Hyperlink 2 11 2 15" xfId="12060"/>
    <cellStyle name="Followed Hyperlink 2 11 2 16" xfId="11261"/>
    <cellStyle name="Followed Hyperlink 2 11 2 17" xfId="11115"/>
    <cellStyle name="Followed Hyperlink 2 11 2 18" xfId="12687"/>
    <cellStyle name="Followed Hyperlink 2 11 2 19" xfId="9684"/>
    <cellStyle name="Followed Hyperlink 2 11 2 2" xfId="5034"/>
    <cellStyle name="Followed Hyperlink 2 11 2 2 10" xfId="8772"/>
    <cellStyle name="Followed Hyperlink 2 11 2 2 10 10" xfId="17984"/>
    <cellStyle name="Followed Hyperlink 2 11 2 2 10 11" xfId="18259"/>
    <cellStyle name="Followed Hyperlink 2 11 2 2 10 12" xfId="18518"/>
    <cellStyle name="Followed Hyperlink 2 11 2 2 10 13" xfId="18745"/>
    <cellStyle name="Followed Hyperlink 2 11 2 2 10 14" xfId="18941"/>
    <cellStyle name="Followed Hyperlink 2 11 2 2 10 15" xfId="19106"/>
    <cellStyle name="Followed Hyperlink 2 11 2 2 10 16" xfId="19246"/>
    <cellStyle name="Followed Hyperlink 2 11 2 2 10 17" xfId="19364"/>
    <cellStyle name="Followed Hyperlink 2 11 2 2 10 18" xfId="19446"/>
    <cellStyle name="Followed Hyperlink 2 11 2 2 10 19" xfId="19505"/>
    <cellStyle name="Followed Hyperlink 2 11 2 2 10 2" xfId="15240"/>
    <cellStyle name="Followed Hyperlink 2 11 2 2 10 20" xfId="19546"/>
    <cellStyle name="Followed Hyperlink 2 11 2 2 10 21" xfId="21162"/>
    <cellStyle name="Followed Hyperlink 2 11 2 2 10 22" xfId="20841"/>
    <cellStyle name="Followed Hyperlink 2 11 2 2 10 3" xfId="15626"/>
    <cellStyle name="Followed Hyperlink 2 11 2 2 10 4" xfId="15981"/>
    <cellStyle name="Followed Hyperlink 2 11 2 2 10 5" xfId="16355"/>
    <cellStyle name="Followed Hyperlink 2 11 2 2 10 6" xfId="16691"/>
    <cellStyle name="Followed Hyperlink 2 11 2 2 10 7" xfId="17031"/>
    <cellStyle name="Followed Hyperlink 2 11 2 2 10 8" xfId="17375"/>
    <cellStyle name="Followed Hyperlink 2 11 2 2 10 9" xfId="17687"/>
    <cellStyle name="Followed Hyperlink 2 11 2 2 11" xfId="8945"/>
    <cellStyle name="Followed Hyperlink 2 11 2 2 11 10" xfId="18070"/>
    <cellStyle name="Followed Hyperlink 2 11 2 2 11 11" xfId="18338"/>
    <cellStyle name="Followed Hyperlink 2 11 2 2 11 12" xfId="18587"/>
    <cellStyle name="Followed Hyperlink 2 11 2 2 11 13" xfId="18807"/>
    <cellStyle name="Followed Hyperlink 2 11 2 2 11 14" xfId="18996"/>
    <cellStyle name="Followed Hyperlink 2 11 2 2 11 15" xfId="19153"/>
    <cellStyle name="Followed Hyperlink 2 11 2 2 11 16" xfId="19288"/>
    <cellStyle name="Followed Hyperlink 2 11 2 2 11 17" xfId="19396"/>
    <cellStyle name="Followed Hyperlink 2 11 2 2 11 18" xfId="19470"/>
    <cellStyle name="Followed Hyperlink 2 11 2 2 11 19" xfId="19520"/>
    <cellStyle name="Followed Hyperlink 2 11 2 2 11 2" xfId="15360"/>
    <cellStyle name="Followed Hyperlink 2 11 2 2 11 20" xfId="19560"/>
    <cellStyle name="Followed Hyperlink 2 11 2 2 11 21" xfId="21177"/>
    <cellStyle name="Followed Hyperlink 2 11 2 2 11 22" xfId="21328"/>
    <cellStyle name="Followed Hyperlink 2 11 2 2 11 3" xfId="15739"/>
    <cellStyle name="Followed Hyperlink 2 11 2 2 11 4" xfId="16104"/>
    <cellStyle name="Followed Hyperlink 2 11 2 2 11 5" xfId="16463"/>
    <cellStyle name="Followed Hyperlink 2 11 2 2 11 6" xfId="16793"/>
    <cellStyle name="Followed Hyperlink 2 11 2 2 11 7" xfId="17133"/>
    <cellStyle name="Followed Hyperlink 2 11 2 2 11 8" xfId="17469"/>
    <cellStyle name="Followed Hyperlink 2 11 2 2 11 9" xfId="17775"/>
    <cellStyle name="Followed Hyperlink 2 11 2 2 2" xfId="5163"/>
    <cellStyle name="Followed Hyperlink 2 11 2 2 2 10" xfId="16165"/>
    <cellStyle name="Followed Hyperlink 2 11 2 2 2 11" xfId="11521"/>
    <cellStyle name="Followed Hyperlink 2 11 2 2 2 12" xfId="15961"/>
    <cellStyle name="Followed Hyperlink 2 11 2 2 2 13" xfId="14229"/>
    <cellStyle name="Followed Hyperlink 2 11 2 2 2 14" xfId="15950"/>
    <cellStyle name="Followed Hyperlink 2 11 2 2 2 15" xfId="17015"/>
    <cellStyle name="Followed Hyperlink 2 11 2 2 2 16" xfId="14112"/>
    <cellStyle name="Followed Hyperlink 2 11 2 2 2 17" xfId="15650"/>
    <cellStyle name="Followed Hyperlink 2 11 2 2 2 18" xfId="9736"/>
    <cellStyle name="Followed Hyperlink 2 11 2 2 2 19" xfId="14017"/>
    <cellStyle name="Followed Hyperlink 2 11 2 2 2 2" xfId="12719"/>
    <cellStyle name="Followed Hyperlink 2 11 2 2 2 20" xfId="9093"/>
    <cellStyle name="Followed Hyperlink 2 11 2 2 2 21" xfId="20897"/>
    <cellStyle name="Followed Hyperlink 2 11 2 2 2 22" xfId="20921"/>
    <cellStyle name="Followed Hyperlink 2 11 2 2 2 3" xfId="14102"/>
    <cellStyle name="Followed Hyperlink 2 11 2 2 2 4" xfId="9590"/>
    <cellStyle name="Followed Hyperlink 2 11 2 2 2 5" xfId="12103"/>
    <cellStyle name="Followed Hyperlink 2 11 2 2 2 6" xfId="11552"/>
    <cellStyle name="Followed Hyperlink 2 11 2 2 2 7" xfId="15663"/>
    <cellStyle name="Followed Hyperlink 2 11 2 2 2 8" xfId="15829"/>
    <cellStyle name="Followed Hyperlink 2 11 2 2 2 9" xfId="10082"/>
    <cellStyle name="Followed Hyperlink 2 11 2 2 3" xfId="5681"/>
    <cellStyle name="Followed Hyperlink 2 11 2 2 3 10" xfId="16114"/>
    <cellStyle name="Followed Hyperlink 2 11 2 2 3 11" xfId="17105"/>
    <cellStyle name="Followed Hyperlink 2 11 2 2 3 12" xfId="11953"/>
    <cellStyle name="Followed Hyperlink 2 11 2 2 3 13" xfId="11063"/>
    <cellStyle name="Followed Hyperlink 2 11 2 2 3 14" xfId="15925"/>
    <cellStyle name="Followed Hyperlink 2 11 2 2 3 15" xfId="13129"/>
    <cellStyle name="Followed Hyperlink 2 11 2 2 3 16" xfId="9723"/>
    <cellStyle name="Followed Hyperlink 2 11 2 2 3 17" xfId="16161"/>
    <cellStyle name="Followed Hyperlink 2 11 2 2 3 18" xfId="9410"/>
    <cellStyle name="Followed Hyperlink 2 11 2 2 3 19" xfId="17445"/>
    <cellStyle name="Followed Hyperlink 2 11 2 2 3 2" xfId="13085"/>
    <cellStyle name="Followed Hyperlink 2 11 2 2 3 20" xfId="17754"/>
    <cellStyle name="Followed Hyperlink 2 11 2 2 3 21" xfId="20948"/>
    <cellStyle name="Followed Hyperlink 2 11 2 2 3 22" xfId="21233"/>
    <cellStyle name="Followed Hyperlink 2 11 2 2 3 3" xfId="14829"/>
    <cellStyle name="Followed Hyperlink 2 11 2 2 3 4" xfId="15505"/>
    <cellStyle name="Followed Hyperlink 2 11 2 2 3 5" xfId="15873"/>
    <cellStyle name="Followed Hyperlink 2 11 2 2 3 6" xfId="16235"/>
    <cellStyle name="Followed Hyperlink 2 11 2 2 3 7" xfId="16579"/>
    <cellStyle name="Followed Hyperlink 2 11 2 2 3 8" xfId="17039"/>
    <cellStyle name="Followed Hyperlink 2 11 2 2 3 9" xfId="13743"/>
    <cellStyle name="Followed Hyperlink 2 11 2 2 4" xfId="6187"/>
    <cellStyle name="Followed Hyperlink 2 11 2 2 4 10" xfId="14303"/>
    <cellStyle name="Followed Hyperlink 2 11 2 2 4 11" xfId="17162"/>
    <cellStyle name="Followed Hyperlink 2 11 2 2 4 12" xfId="9168"/>
    <cellStyle name="Followed Hyperlink 2 11 2 2 4 13" xfId="17026"/>
    <cellStyle name="Followed Hyperlink 2 11 2 2 4 14" xfId="11192"/>
    <cellStyle name="Followed Hyperlink 2 11 2 2 4 15" xfId="11361"/>
    <cellStyle name="Followed Hyperlink 2 11 2 2 4 16" xfId="13047"/>
    <cellStyle name="Followed Hyperlink 2 11 2 2 4 17" xfId="9293"/>
    <cellStyle name="Followed Hyperlink 2 11 2 2 4 18" xfId="16326"/>
    <cellStyle name="Followed Hyperlink 2 11 2 2 4 19" xfId="9372"/>
    <cellStyle name="Followed Hyperlink 2 11 2 2 4 2" xfId="13450"/>
    <cellStyle name="Followed Hyperlink 2 11 2 2 4 20" xfId="14650"/>
    <cellStyle name="Followed Hyperlink 2 11 2 2 4 21" xfId="20981"/>
    <cellStyle name="Followed Hyperlink 2 11 2 2 4 22" xfId="20997"/>
    <cellStyle name="Followed Hyperlink 2 11 2 2 4 3" xfId="14777"/>
    <cellStyle name="Followed Hyperlink 2 11 2 2 4 4" xfId="15471"/>
    <cellStyle name="Followed Hyperlink 2 11 2 2 4 5" xfId="15845"/>
    <cellStyle name="Followed Hyperlink 2 11 2 2 4 6" xfId="16204"/>
    <cellStyle name="Followed Hyperlink 2 11 2 2 4 7" xfId="16553"/>
    <cellStyle name="Followed Hyperlink 2 11 2 2 4 8" xfId="17016"/>
    <cellStyle name="Followed Hyperlink 2 11 2 2 4 9" xfId="16634"/>
    <cellStyle name="Followed Hyperlink 2 11 2 2 5" xfId="6693"/>
    <cellStyle name="Followed Hyperlink 2 11 2 2 5 10" xfId="14675"/>
    <cellStyle name="Followed Hyperlink 2 11 2 2 5 11" xfId="15748"/>
    <cellStyle name="Followed Hyperlink 2 11 2 2 5 12" xfId="12942"/>
    <cellStyle name="Followed Hyperlink 2 11 2 2 5 13" xfId="11362"/>
    <cellStyle name="Followed Hyperlink 2 11 2 2 5 14" xfId="9612"/>
    <cellStyle name="Followed Hyperlink 2 11 2 2 5 15" xfId="16582"/>
    <cellStyle name="Followed Hyperlink 2 11 2 2 5 16" xfId="17317"/>
    <cellStyle name="Followed Hyperlink 2 11 2 2 5 17" xfId="17632"/>
    <cellStyle name="Followed Hyperlink 2 11 2 2 5 18" xfId="17931"/>
    <cellStyle name="Followed Hyperlink 2 11 2 2 5 19" xfId="18214"/>
    <cellStyle name="Followed Hyperlink 2 11 2 2 5 2" xfId="13795"/>
    <cellStyle name="Followed Hyperlink 2 11 2 2 5 20" xfId="18475"/>
    <cellStyle name="Followed Hyperlink 2 11 2 2 5 21" xfId="21012"/>
    <cellStyle name="Followed Hyperlink 2 11 2 2 5 22" xfId="21469"/>
    <cellStyle name="Followed Hyperlink 2 11 2 2 5 3" xfId="13406"/>
    <cellStyle name="Followed Hyperlink 2 11 2 2 5 4" xfId="10611"/>
    <cellStyle name="Followed Hyperlink 2 11 2 2 5 5" xfId="12506"/>
    <cellStyle name="Followed Hyperlink 2 11 2 2 5 6" xfId="15356"/>
    <cellStyle name="Followed Hyperlink 2 11 2 2 5 7" xfId="12407"/>
    <cellStyle name="Followed Hyperlink 2 11 2 2 5 8" xfId="11984"/>
    <cellStyle name="Followed Hyperlink 2 11 2 2 5 9" xfId="15567"/>
    <cellStyle name="Followed Hyperlink 2 11 2 2 6" xfId="7192"/>
    <cellStyle name="Followed Hyperlink 2 11 2 2 6 10" xfId="15154"/>
    <cellStyle name="Followed Hyperlink 2 11 2 2 6 11" xfId="16155"/>
    <cellStyle name="Followed Hyperlink 2 11 2 2 6 12" xfId="11779"/>
    <cellStyle name="Followed Hyperlink 2 11 2 2 6 13" xfId="17493"/>
    <cellStyle name="Followed Hyperlink 2 11 2 2 6 14" xfId="17799"/>
    <cellStyle name="Followed Hyperlink 2 11 2 2 6 15" xfId="18092"/>
    <cellStyle name="Followed Hyperlink 2 11 2 2 6 16" xfId="18360"/>
    <cellStyle name="Followed Hyperlink 2 11 2 2 6 17" xfId="18608"/>
    <cellStyle name="Followed Hyperlink 2 11 2 2 6 18" xfId="18827"/>
    <cellStyle name="Followed Hyperlink 2 11 2 2 6 19" xfId="19013"/>
    <cellStyle name="Followed Hyperlink 2 11 2 2 6 2" xfId="14140"/>
    <cellStyle name="Followed Hyperlink 2 11 2 2 6 20" xfId="19169"/>
    <cellStyle name="Followed Hyperlink 2 11 2 2 6 21" xfId="21042"/>
    <cellStyle name="Followed Hyperlink 2 11 2 2 6 22" xfId="21503"/>
    <cellStyle name="Followed Hyperlink 2 11 2 2 6 3" xfId="9903"/>
    <cellStyle name="Followed Hyperlink 2 11 2 2 6 4" xfId="14897"/>
    <cellStyle name="Followed Hyperlink 2 11 2 2 6 5" xfId="9161"/>
    <cellStyle name="Followed Hyperlink 2 11 2 2 6 6" xfId="13345"/>
    <cellStyle name="Followed Hyperlink 2 11 2 2 6 7" xfId="15391"/>
    <cellStyle name="Followed Hyperlink 2 11 2 2 6 8" xfId="15351"/>
    <cellStyle name="Followed Hyperlink 2 11 2 2 6 9" xfId="16689"/>
    <cellStyle name="Followed Hyperlink 2 11 2 2 7" xfId="7692"/>
    <cellStyle name="Followed Hyperlink 2 11 2 2 7 10" xfId="12774"/>
    <cellStyle name="Followed Hyperlink 2 11 2 2 7 11" xfId="9880"/>
    <cellStyle name="Followed Hyperlink 2 11 2 2 7 12" xfId="13247"/>
    <cellStyle name="Followed Hyperlink 2 11 2 2 7 13" xfId="15569"/>
    <cellStyle name="Followed Hyperlink 2 11 2 2 7 14" xfId="13026"/>
    <cellStyle name="Followed Hyperlink 2 11 2 2 7 15" xfId="16134"/>
    <cellStyle name="Followed Hyperlink 2 11 2 2 7 16" xfId="11091"/>
    <cellStyle name="Followed Hyperlink 2 11 2 2 7 17" xfId="11738"/>
    <cellStyle name="Followed Hyperlink 2 11 2 2 7 18" xfId="15252"/>
    <cellStyle name="Followed Hyperlink 2 11 2 2 7 19" xfId="12361"/>
    <cellStyle name="Followed Hyperlink 2 11 2 2 7 2" xfId="14478"/>
    <cellStyle name="Followed Hyperlink 2 11 2 2 7 20" xfId="15377"/>
    <cellStyle name="Followed Hyperlink 2 11 2 2 7 21" xfId="21081"/>
    <cellStyle name="Followed Hyperlink 2 11 2 2 7 22" xfId="21391"/>
    <cellStyle name="Followed Hyperlink 2 11 2 2 7 3" xfId="9559"/>
    <cellStyle name="Followed Hyperlink 2 11 2 2 7 4" xfId="12588"/>
    <cellStyle name="Followed Hyperlink 2 11 2 2 7 5" xfId="12958"/>
    <cellStyle name="Followed Hyperlink 2 11 2 2 7 6" xfId="13773"/>
    <cellStyle name="Followed Hyperlink 2 11 2 2 7 7" xfId="9930"/>
    <cellStyle name="Followed Hyperlink 2 11 2 2 7 8" xfId="15790"/>
    <cellStyle name="Followed Hyperlink 2 11 2 2 7 9" xfId="9826"/>
    <cellStyle name="Followed Hyperlink 2 11 2 2 8" xfId="8168"/>
    <cellStyle name="Followed Hyperlink 2 11 2 2 8 10" xfId="12237"/>
    <cellStyle name="Followed Hyperlink 2 11 2 2 8 11" xfId="17043"/>
    <cellStyle name="Followed Hyperlink 2 11 2 2 8 12" xfId="11658"/>
    <cellStyle name="Followed Hyperlink 2 11 2 2 8 13" xfId="14235"/>
    <cellStyle name="Followed Hyperlink 2 11 2 2 8 14" xfId="11130"/>
    <cellStyle name="Followed Hyperlink 2 11 2 2 8 15" xfId="16371"/>
    <cellStyle name="Followed Hyperlink 2 11 2 2 8 16" xfId="10829"/>
    <cellStyle name="Followed Hyperlink 2 11 2 2 8 17" xfId="14514"/>
    <cellStyle name="Followed Hyperlink 2 11 2 2 8 18" xfId="14345"/>
    <cellStyle name="Followed Hyperlink 2 11 2 2 8 19" xfId="13859"/>
    <cellStyle name="Followed Hyperlink 2 11 2 2 8 2" xfId="14818"/>
    <cellStyle name="Followed Hyperlink 2 11 2 2 8 20" xfId="9916"/>
    <cellStyle name="Followed Hyperlink 2 11 2 2 8 21" xfId="21117"/>
    <cellStyle name="Followed Hyperlink 2 11 2 2 8 22" xfId="21150"/>
    <cellStyle name="Followed Hyperlink 2 11 2 2 8 3" xfId="9239"/>
    <cellStyle name="Followed Hyperlink 2 11 2 2 8 4" xfId="11514"/>
    <cellStyle name="Followed Hyperlink 2 11 2 2 8 5" xfId="14132"/>
    <cellStyle name="Followed Hyperlink 2 11 2 2 8 6" xfId="9910"/>
    <cellStyle name="Followed Hyperlink 2 11 2 2 8 7" xfId="11465"/>
    <cellStyle name="Followed Hyperlink 2 11 2 2 8 8" xfId="16513"/>
    <cellStyle name="Followed Hyperlink 2 11 2 2 8 9" xfId="14749"/>
    <cellStyle name="Followed Hyperlink 2 11 2 2 9" xfId="8574"/>
    <cellStyle name="Followed Hyperlink 2 11 2 2 9 10" xfId="17877"/>
    <cellStyle name="Followed Hyperlink 2 11 2 2 9 11" xfId="18164"/>
    <cellStyle name="Followed Hyperlink 2 11 2 2 9 12" xfId="18430"/>
    <cellStyle name="Followed Hyperlink 2 11 2 2 9 13" xfId="18669"/>
    <cellStyle name="Followed Hyperlink 2 11 2 2 9 14" xfId="18878"/>
    <cellStyle name="Followed Hyperlink 2 11 2 2 9 15" xfId="19054"/>
    <cellStyle name="Followed Hyperlink 2 11 2 2 9 16" xfId="19203"/>
    <cellStyle name="Followed Hyperlink 2 11 2 2 9 17" xfId="19328"/>
    <cellStyle name="Followed Hyperlink 2 11 2 2 9 18" xfId="19422"/>
    <cellStyle name="Followed Hyperlink 2 11 2 2 9 19" xfId="19488"/>
    <cellStyle name="Followed Hyperlink 2 11 2 2 9 2" xfId="15104"/>
    <cellStyle name="Followed Hyperlink 2 11 2 2 9 20" xfId="19532"/>
    <cellStyle name="Followed Hyperlink 2 11 2 2 9 21" xfId="21146"/>
    <cellStyle name="Followed Hyperlink 2 11 2 2 9 22" xfId="21065"/>
    <cellStyle name="Followed Hyperlink 2 11 2 2 9 3" xfId="15495"/>
    <cellStyle name="Followed Hyperlink 2 11 2 2 9 4" xfId="15864"/>
    <cellStyle name="Followed Hyperlink 2 11 2 2 9 5" xfId="16224"/>
    <cellStyle name="Followed Hyperlink 2 11 2 2 9 6" xfId="16571"/>
    <cellStyle name="Followed Hyperlink 2 11 2 2 9 7" xfId="16903"/>
    <cellStyle name="Followed Hyperlink 2 11 2 2 9 8" xfId="17258"/>
    <cellStyle name="Followed Hyperlink 2 11 2 2 9 9" xfId="17576"/>
    <cellStyle name="Followed Hyperlink 2 11 2 20" xfId="16190"/>
    <cellStyle name="Followed Hyperlink 2 11 2 21" xfId="9100"/>
    <cellStyle name="Followed Hyperlink 2 11 2 22" xfId="11037"/>
    <cellStyle name="Followed Hyperlink 2 11 2 23" xfId="15044"/>
    <cellStyle name="Followed Hyperlink 2 11 2 24" xfId="12284"/>
    <cellStyle name="Followed Hyperlink 2 11 2 25" xfId="9527"/>
    <cellStyle name="Followed Hyperlink 2 11 2 26" xfId="11796"/>
    <cellStyle name="Followed Hyperlink 2 11 2 27" xfId="17495"/>
    <cellStyle name="Followed Hyperlink 2 11 2 28" xfId="17801"/>
    <cellStyle name="Followed Hyperlink 2 11 2 29" xfId="18094"/>
    <cellStyle name="Followed Hyperlink 2 11 2 3" xfId="5553"/>
    <cellStyle name="Followed Hyperlink 2 11 2 30" xfId="18362"/>
    <cellStyle name="Followed Hyperlink 2 11 2 31" xfId="20765"/>
    <cellStyle name="Followed Hyperlink 2 11 2 32" xfId="21460"/>
    <cellStyle name="Followed Hyperlink 2 11 2 4" xfId="6059"/>
    <cellStyle name="Followed Hyperlink 2 11 2 5" xfId="6566"/>
    <cellStyle name="Followed Hyperlink 2 11 2 6" xfId="7070"/>
    <cellStyle name="Followed Hyperlink 2 11 2 7" xfId="7569"/>
    <cellStyle name="Followed Hyperlink 2 11 2 8" xfId="8046"/>
    <cellStyle name="Followed Hyperlink 2 11 2 9" xfId="8507"/>
    <cellStyle name="Followed Hyperlink 2 11 3" xfId="4694"/>
    <cellStyle name="Followed Hyperlink 2 11 3 10" xfId="11859"/>
    <cellStyle name="Followed Hyperlink 2 11 3 11" xfId="13295"/>
    <cellStyle name="Followed Hyperlink 2 11 3 12" xfId="11067"/>
    <cellStyle name="Followed Hyperlink 2 11 3 13" xfId="14082"/>
    <cellStyle name="Followed Hyperlink 2 11 3 14" xfId="12755"/>
    <cellStyle name="Followed Hyperlink 2 11 3 15" xfId="9621"/>
    <cellStyle name="Followed Hyperlink 2 11 3 16" xfId="17306"/>
    <cellStyle name="Followed Hyperlink 2 11 3 17" xfId="17621"/>
    <cellStyle name="Followed Hyperlink 2 11 3 18" xfId="17920"/>
    <cellStyle name="Followed Hyperlink 2 11 3 19" xfId="18203"/>
    <cellStyle name="Followed Hyperlink 2 11 3 2" xfId="12387"/>
    <cellStyle name="Followed Hyperlink 2 11 3 20" xfId="18466"/>
    <cellStyle name="Followed Hyperlink 2 11 3 21" xfId="20873"/>
    <cellStyle name="Followed Hyperlink 2 11 3 22" xfId="20979"/>
    <cellStyle name="Followed Hyperlink 2 11 3 3" xfId="11036"/>
    <cellStyle name="Followed Hyperlink 2 11 3 4" xfId="13609"/>
    <cellStyle name="Followed Hyperlink 2 11 3 5" xfId="10678"/>
    <cellStyle name="Followed Hyperlink 2 11 3 6" xfId="12875"/>
    <cellStyle name="Followed Hyperlink 2 11 3 7" xfId="10947"/>
    <cellStyle name="Followed Hyperlink 2 11 3 8" xfId="11026"/>
    <cellStyle name="Followed Hyperlink 2 11 3 9" xfId="15209"/>
    <cellStyle name="Followed Hyperlink 2 11 4" xfId="4618"/>
    <cellStyle name="Followed Hyperlink 2 11 4 10" xfId="15917"/>
    <cellStyle name="Followed Hyperlink 2 11 4 11" xfId="15749"/>
    <cellStyle name="Followed Hyperlink 2 11 4 12" xfId="16726"/>
    <cellStyle name="Followed Hyperlink 2 11 4 13" xfId="16353"/>
    <cellStyle name="Followed Hyperlink 2 11 4 14" xfId="15207"/>
    <cellStyle name="Followed Hyperlink 2 11 4 15" xfId="9322"/>
    <cellStyle name="Followed Hyperlink 2 11 4 16" xfId="16631"/>
    <cellStyle name="Followed Hyperlink 2 11 4 17" xfId="12900"/>
    <cellStyle name="Followed Hyperlink 2 11 4 18" xfId="14682"/>
    <cellStyle name="Followed Hyperlink 2 11 4 19" xfId="16368"/>
    <cellStyle name="Followed Hyperlink 2 11 4 2" xfId="12325"/>
    <cellStyle name="Followed Hyperlink 2 11 4 20" xfId="15679"/>
    <cellStyle name="Followed Hyperlink 2 11 4 21" xfId="20846"/>
    <cellStyle name="Followed Hyperlink 2 11 4 22" xfId="21069"/>
    <cellStyle name="Followed Hyperlink 2 11 4 3" xfId="11930"/>
    <cellStyle name="Followed Hyperlink 2 11 4 4" xfId="11843"/>
    <cellStyle name="Followed Hyperlink 2 11 4 5" xfId="13054"/>
    <cellStyle name="Followed Hyperlink 2 11 4 6" xfId="15110"/>
    <cellStyle name="Followed Hyperlink 2 11 4 7" xfId="15088"/>
    <cellStyle name="Followed Hyperlink 2 11 4 8" xfId="9095"/>
    <cellStyle name="Followed Hyperlink 2 11 4 9" xfId="17168"/>
    <cellStyle name="Followed Hyperlink 2 11 5" xfId="4676"/>
    <cellStyle name="Followed Hyperlink 2 11 5 10" xfId="11783"/>
    <cellStyle name="Followed Hyperlink 2 11 5 11" xfId="10599"/>
    <cellStyle name="Followed Hyperlink 2 11 5 12" xfId="10003"/>
    <cellStyle name="Followed Hyperlink 2 11 5 13" xfId="15533"/>
    <cellStyle name="Followed Hyperlink 2 11 5 14" xfId="13493"/>
    <cellStyle name="Followed Hyperlink 2 11 5 15" xfId="15806"/>
    <cellStyle name="Followed Hyperlink 2 11 5 16" xfId="13718"/>
    <cellStyle name="Followed Hyperlink 2 11 5 17" xfId="15229"/>
    <cellStyle name="Followed Hyperlink 2 11 5 18" xfId="14424"/>
    <cellStyle name="Followed Hyperlink 2 11 5 19" xfId="10765"/>
    <cellStyle name="Followed Hyperlink 2 11 5 2" xfId="12374"/>
    <cellStyle name="Followed Hyperlink 2 11 5 20" xfId="14327"/>
    <cellStyle name="Followed Hyperlink 2 11 5 21" xfId="20868"/>
    <cellStyle name="Followed Hyperlink 2 11 5 22" xfId="21510"/>
    <cellStyle name="Followed Hyperlink 2 11 5 3" xfId="11924"/>
    <cellStyle name="Followed Hyperlink 2 11 5 4" xfId="12232"/>
    <cellStyle name="Followed Hyperlink 2 11 5 5" xfId="14159"/>
    <cellStyle name="Followed Hyperlink 2 11 5 6" xfId="9542"/>
    <cellStyle name="Followed Hyperlink 2 11 5 7" xfId="13157"/>
    <cellStyle name="Followed Hyperlink 2 11 5 8" xfId="12773"/>
    <cellStyle name="Followed Hyperlink 2 11 5 9" xfId="9814"/>
    <cellStyle name="Followed Hyperlink 2 11 6" xfId="4627"/>
    <cellStyle name="Followed Hyperlink 2 11 6 10" xfId="15370"/>
    <cellStyle name="Followed Hyperlink 2 11 6 11" xfId="15755"/>
    <cellStyle name="Followed Hyperlink 2 11 6 12" xfId="15727"/>
    <cellStyle name="Followed Hyperlink 2 11 6 13" xfId="14486"/>
    <cellStyle name="Followed Hyperlink 2 11 6 14" xfId="12406"/>
    <cellStyle name="Followed Hyperlink 2 11 6 15" xfId="17305"/>
    <cellStyle name="Followed Hyperlink 2 11 6 16" xfId="17620"/>
    <cellStyle name="Followed Hyperlink 2 11 6 17" xfId="17919"/>
    <cellStyle name="Followed Hyperlink 2 11 6 18" xfId="18202"/>
    <cellStyle name="Followed Hyperlink 2 11 6 19" xfId="18465"/>
    <cellStyle name="Followed Hyperlink 2 11 6 2" xfId="12333"/>
    <cellStyle name="Followed Hyperlink 2 11 6 20" xfId="18700"/>
    <cellStyle name="Followed Hyperlink 2 11 6 21" xfId="20849"/>
    <cellStyle name="Followed Hyperlink 2 11 6 22" xfId="20881"/>
    <cellStyle name="Followed Hyperlink 2 11 6 3" xfId="11071"/>
    <cellStyle name="Followed Hyperlink 2 11 6 4" xfId="14848"/>
    <cellStyle name="Followed Hyperlink 2 11 6 5" xfId="9209"/>
    <cellStyle name="Followed Hyperlink 2 11 6 6" xfId="14385"/>
    <cellStyle name="Followed Hyperlink 2 11 6 7" xfId="9662"/>
    <cellStyle name="Followed Hyperlink 2 11 6 8" xfId="9477"/>
    <cellStyle name="Followed Hyperlink 2 11 6 9" xfId="16786"/>
    <cellStyle name="Followed Hyperlink 2 11 7" xfId="4667"/>
    <cellStyle name="Followed Hyperlink 2 11 7 10" xfId="13605"/>
    <cellStyle name="Followed Hyperlink 2 11 7 11" xfId="13410"/>
    <cellStyle name="Followed Hyperlink 2 11 7 12" xfId="10641"/>
    <cellStyle name="Followed Hyperlink 2 11 7 13" xfId="10669"/>
    <cellStyle name="Followed Hyperlink 2 11 7 14" xfId="9359"/>
    <cellStyle name="Followed Hyperlink 2 11 7 15" xfId="14124"/>
    <cellStyle name="Followed Hyperlink 2 11 7 16" xfId="11445"/>
    <cellStyle name="Followed Hyperlink 2 11 7 17" xfId="11978"/>
    <cellStyle name="Followed Hyperlink 2 11 7 18" xfId="9216"/>
    <cellStyle name="Followed Hyperlink 2 11 7 19" xfId="16038"/>
    <cellStyle name="Followed Hyperlink 2 11 7 2" xfId="12365"/>
    <cellStyle name="Followed Hyperlink 2 11 7 20" xfId="15559"/>
    <cellStyle name="Followed Hyperlink 2 11 7 21" xfId="20865"/>
    <cellStyle name="Followed Hyperlink 2 11 7 22" xfId="21584"/>
    <cellStyle name="Followed Hyperlink 2 11 7 3" xfId="11052"/>
    <cellStyle name="Followed Hyperlink 2 11 7 4" xfId="14299"/>
    <cellStyle name="Followed Hyperlink 2 11 7 5" xfId="9740"/>
    <cellStyle name="Followed Hyperlink 2 11 7 6" xfId="11481"/>
    <cellStyle name="Followed Hyperlink 2 11 7 7" xfId="12273"/>
    <cellStyle name="Followed Hyperlink 2 11 7 8" xfId="14558"/>
    <cellStyle name="Followed Hyperlink 2 11 7 9" xfId="13801"/>
    <cellStyle name="Followed Hyperlink 2 11 8" xfId="4635"/>
    <cellStyle name="Followed Hyperlink 2 11 8 10" xfId="13892"/>
    <cellStyle name="Followed Hyperlink 2 11 8 11" xfId="17451"/>
    <cellStyle name="Followed Hyperlink 2 11 8 12" xfId="17759"/>
    <cellStyle name="Followed Hyperlink 2 11 8 13" xfId="18054"/>
    <cellStyle name="Followed Hyperlink 2 11 8 14" xfId="18324"/>
    <cellStyle name="Followed Hyperlink 2 11 8 15" xfId="18573"/>
    <cellStyle name="Followed Hyperlink 2 11 8 16" xfId="18796"/>
    <cellStyle name="Followed Hyperlink 2 11 8 17" xfId="18987"/>
    <cellStyle name="Followed Hyperlink 2 11 8 18" xfId="19146"/>
    <cellStyle name="Followed Hyperlink 2 11 8 19" xfId="19281"/>
    <cellStyle name="Followed Hyperlink 2 11 8 2" xfId="12339"/>
    <cellStyle name="Followed Hyperlink 2 11 8 20" xfId="19391"/>
    <cellStyle name="Followed Hyperlink 2 11 8 21" xfId="20852"/>
    <cellStyle name="Followed Hyperlink 2 11 8 22" xfId="21598"/>
    <cellStyle name="Followed Hyperlink 2 11 8 3" xfId="11937"/>
    <cellStyle name="Followed Hyperlink 2 11 8 4" xfId="12685"/>
    <cellStyle name="Followed Hyperlink 2 11 8 5" xfId="15671"/>
    <cellStyle name="Followed Hyperlink 2 11 8 6" xfId="16029"/>
    <cellStyle name="Followed Hyperlink 2 11 8 7" xfId="16397"/>
    <cellStyle name="Followed Hyperlink 2 11 8 8" xfId="14716"/>
    <cellStyle name="Followed Hyperlink 2 11 8 9" xfId="16876"/>
    <cellStyle name="Followed Hyperlink 2 11 9" xfId="4657"/>
    <cellStyle name="Followed Hyperlink 2 11 9 10" xfId="13433"/>
    <cellStyle name="Followed Hyperlink 2 11 9 11" xfId="16140"/>
    <cellStyle name="Followed Hyperlink 2 11 9 12" xfId="16517"/>
    <cellStyle name="Followed Hyperlink 2 11 9 13" xfId="11458"/>
    <cellStyle name="Followed Hyperlink 2 11 9 14" xfId="16612"/>
    <cellStyle name="Followed Hyperlink 2 11 9 15" xfId="10748"/>
    <cellStyle name="Followed Hyperlink 2 11 9 16" xfId="13182"/>
    <cellStyle name="Followed Hyperlink 2 11 9 17" xfId="14284"/>
    <cellStyle name="Followed Hyperlink 2 11 9 18" xfId="11798"/>
    <cellStyle name="Followed Hyperlink 2 11 9 19" xfId="9802"/>
    <cellStyle name="Followed Hyperlink 2 11 9 2" xfId="12358"/>
    <cellStyle name="Followed Hyperlink 2 11 9 20" xfId="11264"/>
    <cellStyle name="Followed Hyperlink 2 11 9 21" xfId="20862"/>
    <cellStyle name="Followed Hyperlink 2 11 9 22" xfId="21237"/>
    <cellStyle name="Followed Hyperlink 2 11 9 3" xfId="11934"/>
    <cellStyle name="Followed Hyperlink 2 11 9 4" xfId="15334"/>
    <cellStyle name="Followed Hyperlink 2 11 9 5" xfId="12279"/>
    <cellStyle name="Followed Hyperlink 2 11 9 6" xfId="11567"/>
    <cellStyle name="Followed Hyperlink 2 11 9 7" xfId="14691"/>
    <cellStyle name="Followed Hyperlink 2 11 9 8" xfId="10894"/>
    <cellStyle name="Followed Hyperlink 2 11 9 9" xfId="14729"/>
    <cellStyle name="Followed Hyperlink 2 12" xfId="3600"/>
    <cellStyle name="Followed Hyperlink 2 13" xfId="5431"/>
    <cellStyle name="Followed Hyperlink 2 14" xfId="5598"/>
    <cellStyle name="Followed Hyperlink 2 15" xfId="6104"/>
    <cellStyle name="Followed Hyperlink 2 16" xfId="6610"/>
    <cellStyle name="Followed Hyperlink 2 17" xfId="7455"/>
    <cellStyle name="Followed Hyperlink 2 18" xfId="7612"/>
    <cellStyle name="Followed Hyperlink 2 19" xfId="8089"/>
    <cellStyle name="Followed Hyperlink 2 2" xfId="1575"/>
    <cellStyle name="Followed Hyperlink 2 2 2" xfId="1576"/>
    <cellStyle name="Followed Hyperlink 2 2 3" xfId="1577"/>
    <cellStyle name="Followed Hyperlink 2 2 4" xfId="19578"/>
    <cellStyle name="Followed Hyperlink 2 2 4 2" xfId="21559"/>
    <cellStyle name="Followed Hyperlink 2 2 4 3" xfId="20359"/>
    <cellStyle name="Followed Hyperlink 2 2 5" xfId="20134"/>
    <cellStyle name="Followed Hyperlink 2 2 5 2" xfId="21588"/>
    <cellStyle name="Followed Hyperlink 2 2 5 3" xfId="21610"/>
    <cellStyle name="Followed Hyperlink 2 20" xfId="8537"/>
    <cellStyle name="Followed Hyperlink 2 21" xfId="8738"/>
    <cellStyle name="Followed Hyperlink 2 22" xfId="10127"/>
    <cellStyle name="Followed Hyperlink 2 23" xfId="13781"/>
    <cellStyle name="Followed Hyperlink 2 24" xfId="10582"/>
    <cellStyle name="Followed Hyperlink 2 25" xfId="13497"/>
    <cellStyle name="Followed Hyperlink 2 26" xfId="10789"/>
    <cellStyle name="Followed Hyperlink 2 27" xfId="14290"/>
    <cellStyle name="Followed Hyperlink 2 28" xfId="13437"/>
    <cellStyle name="Followed Hyperlink 2 29" xfId="11003"/>
    <cellStyle name="Followed Hyperlink 2 3" xfId="1578"/>
    <cellStyle name="Followed Hyperlink 2 30" xfId="13894"/>
    <cellStyle name="Followed Hyperlink 2 31" xfId="17177"/>
    <cellStyle name="Followed Hyperlink 2 32" xfId="16858"/>
    <cellStyle name="Followed Hyperlink 2 33" xfId="13599"/>
    <cellStyle name="Followed Hyperlink 2 34" xfId="12408"/>
    <cellStyle name="Followed Hyperlink 2 35" xfId="9809"/>
    <cellStyle name="Followed Hyperlink 2 36" xfId="11592"/>
    <cellStyle name="Followed Hyperlink 2 37" xfId="17047"/>
    <cellStyle name="Followed Hyperlink 2 38" xfId="15520"/>
    <cellStyle name="Followed Hyperlink 2 39" xfId="9396"/>
    <cellStyle name="Followed Hyperlink 2 4" xfId="1579"/>
    <cellStyle name="Followed Hyperlink 2 4 2" xfId="1580"/>
    <cellStyle name="Followed Hyperlink 2 40" xfId="15323"/>
    <cellStyle name="Followed Hyperlink 2 41" xfId="19577"/>
    <cellStyle name="Followed Hyperlink 2 42" xfId="20138"/>
    <cellStyle name="Followed Hyperlink 2 43" xfId="20301"/>
    <cellStyle name="Followed Hyperlink 2 44" xfId="20333"/>
    <cellStyle name="Followed Hyperlink 2 45" xfId="21409"/>
    <cellStyle name="Followed Hyperlink 2 5" xfId="1581"/>
    <cellStyle name="Followed Hyperlink 2 6" xfId="2096"/>
    <cellStyle name="Followed Hyperlink 2 7" xfId="2098"/>
    <cellStyle name="Followed Hyperlink 2 8" xfId="2099"/>
    <cellStyle name="Followed Hyperlink 2 9" xfId="2100"/>
    <cellStyle name="Followed Hyperlink 20" xfId="2101"/>
    <cellStyle name="Followed Hyperlink 20 2" xfId="21677"/>
    <cellStyle name="Followed Hyperlink 20 3" xfId="21678"/>
    <cellStyle name="Followed Hyperlink 20 4" xfId="21679"/>
    <cellStyle name="Followed Hyperlink 21" xfId="2102"/>
    <cellStyle name="Followed Hyperlink 22" xfId="2103"/>
    <cellStyle name="Followed Hyperlink 23" xfId="2852"/>
    <cellStyle name="Followed Hyperlink 23 10" xfId="4645"/>
    <cellStyle name="Followed Hyperlink 23 11" xfId="4651"/>
    <cellStyle name="Followed Hyperlink 23 12" xfId="4650"/>
    <cellStyle name="Followed Hyperlink 23 13" xfId="11082"/>
    <cellStyle name="Followed Hyperlink 23 14" xfId="15134"/>
    <cellStyle name="Followed Hyperlink 23 15" xfId="15523"/>
    <cellStyle name="Followed Hyperlink 23 16" xfId="15891"/>
    <cellStyle name="Followed Hyperlink 23 17" xfId="16255"/>
    <cellStyle name="Followed Hyperlink 23 18" xfId="16596"/>
    <cellStyle name="Followed Hyperlink 23 19" xfId="11441"/>
    <cellStyle name="Followed Hyperlink 23 2" xfId="3162"/>
    <cellStyle name="Followed Hyperlink 23 2 10" xfId="8727"/>
    <cellStyle name="Followed Hyperlink 23 2 10 10" xfId="17962"/>
    <cellStyle name="Followed Hyperlink 23 2 10 11" xfId="18241"/>
    <cellStyle name="Followed Hyperlink 23 2 10 12" xfId="18502"/>
    <cellStyle name="Followed Hyperlink 23 2 10 13" xfId="18730"/>
    <cellStyle name="Followed Hyperlink 23 2 10 14" xfId="18927"/>
    <cellStyle name="Followed Hyperlink 23 2 10 15" xfId="19094"/>
    <cellStyle name="Followed Hyperlink 23 2 10 16" xfId="19235"/>
    <cellStyle name="Followed Hyperlink 23 2 10 17" xfId="19355"/>
    <cellStyle name="Followed Hyperlink 23 2 10 18" xfId="19440"/>
    <cellStyle name="Followed Hyperlink 23 2 10 19" xfId="19501"/>
    <cellStyle name="Followed Hyperlink 23 2 10 2" xfId="15208"/>
    <cellStyle name="Followed Hyperlink 23 2 10 20" xfId="19544"/>
    <cellStyle name="Followed Hyperlink 23 2 10 21" xfId="21160"/>
    <cellStyle name="Followed Hyperlink 23 2 10 22" xfId="21260"/>
    <cellStyle name="Followed Hyperlink 23 2 10 3" xfId="15599"/>
    <cellStyle name="Followed Hyperlink 23 2 10 4" xfId="15955"/>
    <cellStyle name="Followed Hyperlink 23 2 10 5" xfId="16324"/>
    <cellStyle name="Followed Hyperlink 23 2 10 6" xfId="16667"/>
    <cellStyle name="Followed Hyperlink 23 2 10 7" xfId="17004"/>
    <cellStyle name="Followed Hyperlink 23 2 10 8" xfId="17352"/>
    <cellStyle name="Followed Hyperlink 23 2 10 9" xfId="17665"/>
    <cellStyle name="Followed Hyperlink 23 2 11" xfId="8902"/>
    <cellStyle name="Followed Hyperlink 23 2 11 10" xfId="18049"/>
    <cellStyle name="Followed Hyperlink 23 2 11 11" xfId="18319"/>
    <cellStyle name="Followed Hyperlink 23 2 11 12" xfId="18570"/>
    <cellStyle name="Followed Hyperlink 23 2 11 13" xfId="18793"/>
    <cellStyle name="Followed Hyperlink 23 2 11 14" xfId="18984"/>
    <cellStyle name="Followed Hyperlink 23 2 11 15" xfId="19143"/>
    <cellStyle name="Followed Hyperlink 23 2 11 16" xfId="19278"/>
    <cellStyle name="Followed Hyperlink 23 2 11 17" xfId="19388"/>
    <cellStyle name="Followed Hyperlink 23 2 11 18" xfId="19464"/>
    <cellStyle name="Followed Hyperlink 23 2 11 19" xfId="19517"/>
    <cellStyle name="Followed Hyperlink 23 2 11 2" xfId="15331"/>
    <cellStyle name="Followed Hyperlink 23 2 11 20" xfId="19558"/>
    <cellStyle name="Followed Hyperlink 23 2 11 21" xfId="21175"/>
    <cellStyle name="Followed Hyperlink 23 2 11 22" xfId="21561"/>
    <cellStyle name="Followed Hyperlink 23 2 11 3" xfId="15712"/>
    <cellStyle name="Followed Hyperlink 23 2 11 4" xfId="16075"/>
    <cellStyle name="Followed Hyperlink 23 2 11 5" xfId="16436"/>
    <cellStyle name="Followed Hyperlink 23 2 11 6" xfId="16768"/>
    <cellStyle name="Followed Hyperlink 23 2 11 7" xfId="17109"/>
    <cellStyle name="Followed Hyperlink 23 2 11 8" xfId="17444"/>
    <cellStyle name="Followed Hyperlink 23 2 11 9" xfId="17753"/>
    <cellStyle name="Followed Hyperlink 23 2 2" xfId="5052"/>
    <cellStyle name="Followed Hyperlink 23 2 2 10" xfId="8771"/>
    <cellStyle name="Followed Hyperlink 23 2 2 11" xfId="8944"/>
    <cellStyle name="Followed Hyperlink 23 2 2 12" xfId="12646"/>
    <cellStyle name="Followed Hyperlink 23 2 2 13" xfId="12956"/>
    <cellStyle name="Followed Hyperlink 23 2 2 14" xfId="10844"/>
    <cellStyle name="Followed Hyperlink 23 2 2 15" xfId="11652"/>
    <cellStyle name="Followed Hyperlink 23 2 2 16" xfId="13081"/>
    <cellStyle name="Followed Hyperlink 23 2 2 17" xfId="14053"/>
    <cellStyle name="Followed Hyperlink 23 2 2 18" xfId="15919"/>
    <cellStyle name="Followed Hyperlink 23 2 2 19" xfId="14461"/>
    <cellStyle name="Followed Hyperlink 23 2 2 2" xfId="5162"/>
    <cellStyle name="Followed Hyperlink 23 2 2 20" xfId="13642"/>
    <cellStyle name="Followed Hyperlink 23 2 2 21" xfId="16428"/>
    <cellStyle name="Followed Hyperlink 23 2 2 22" xfId="17090"/>
    <cellStyle name="Followed Hyperlink 23 2 2 23" xfId="15612"/>
    <cellStyle name="Followed Hyperlink 23 2 2 24" xfId="11217"/>
    <cellStyle name="Followed Hyperlink 23 2 2 25" xfId="15839"/>
    <cellStyle name="Followed Hyperlink 23 2 2 26" xfId="16706"/>
    <cellStyle name="Followed Hyperlink 23 2 2 27" xfId="14233"/>
    <cellStyle name="Followed Hyperlink 23 2 2 28" xfId="10104"/>
    <cellStyle name="Followed Hyperlink 23 2 2 29" xfId="15233"/>
    <cellStyle name="Followed Hyperlink 23 2 2 3" xfId="5680"/>
    <cellStyle name="Followed Hyperlink 23 2 2 30" xfId="11578"/>
    <cellStyle name="Followed Hyperlink 23 2 2 31" xfId="20893"/>
    <cellStyle name="Followed Hyperlink 23 2 2 32" xfId="21566"/>
    <cellStyle name="Followed Hyperlink 23 2 2 4" xfId="6186"/>
    <cellStyle name="Followed Hyperlink 23 2 2 5" xfId="6692"/>
    <cellStyle name="Followed Hyperlink 23 2 2 6" xfId="7191"/>
    <cellStyle name="Followed Hyperlink 23 2 2 7" xfId="7691"/>
    <cellStyle name="Followed Hyperlink 23 2 2 8" xfId="8167"/>
    <cellStyle name="Followed Hyperlink 23 2 2 9" xfId="8573"/>
    <cellStyle name="Followed Hyperlink 23 2 3" xfId="5571"/>
    <cellStyle name="Followed Hyperlink 23 2 3 10" xfId="10037"/>
    <cellStyle name="Followed Hyperlink 23 2 3 11" xfId="17045"/>
    <cellStyle name="Followed Hyperlink 23 2 3 12" xfId="12447"/>
    <cellStyle name="Followed Hyperlink 23 2 3 13" xfId="14778"/>
    <cellStyle name="Followed Hyperlink 23 2 3 14" xfId="11519"/>
    <cellStyle name="Followed Hyperlink 23 2 3 15" xfId="13304"/>
    <cellStyle name="Followed Hyperlink 23 2 3 16" xfId="11615"/>
    <cellStyle name="Followed Hyperlink 23 2 3 17" xfId="15603"/>
    <cellStyle name="Followed Hyperlink 23 2 3 18" xfId="9504"/>
    <cellStyle name="Followed Hyperlink 23 2 3 19" xfId="12892"/>
    <cellStyle name="Followed Hyperlink 23 2 3 2" xfId="13021"/>
    <cellStyle name="Followed Hyperlink 23 2 3 20" xfId="12559"/>
    <cellStyle name="Followed Hyperlink 23 2 3 21" xfId="20944"/>
    <cellStyle name="Followed Hyperlink 23 2 3 22" xfId="21383"/>
    <cellStyle name="Followed Hyperlink 23 2 3 3" xfId="14489"/>
    <cellStyle name="Followed Hyperlink 23 2 3 4" xfId="9229"/>
    <cellStyle name="Followed Hyperlink 23 2 3 5" xfId="13338"/>
    <cellStyle name="Followed Hyperlink 23 2 3 6" xfId="14688"/>
    <cellStyle name="Followed Hyperlink 23 2 3 7" xfId="9054"/>
    <cellStyle name="Followed Hyperlink 23 2 3 8" xfId="11840"/>
    <cellStyle name="Followed Hyperlink 23 2 3 9" xfId="16393"/>
    <cellStyle name="Followed Hyperlink 23 2 4" xfId="6077"/>
    <cellStyle name="Followed Hyperlink 23 2 4 10" xfId="16622"/>
    <cellStyle name="Followed Hyperlink 23 2 4 11" xfId="15621"/>
    <cellStyle name="Followed Hyperlink 23 2 4 12" xfId="10879"/>
    <cellStyle name="Followed Hyperlink 23 2 4 13" xfId="11882"/>
    <cellStyle name="Followed Hyperlink 23 2 4 14" xfId="16849"/>
    <cellStyle name="Followed Hyperlink 23 2 4 15" xfId="13228"/>
    <cellStyle name="Followed Hyperlink 23 2 4 16" xfId="15070"/>
    <cellStyle name="Followed Hyperlink 23 2 4 17" xfId="9104"/>
    <cellStyle name="Followed Hyperlink 23 2 4 18" xfId="16070"/>
    <cellStyle name="Followed Hyperlink 23 2 4 19" xfId="15835"/>
    <cellStyle name="Followed Hyperlink 23 2 4 2" xfId="13378"/>
    <cellStyle name="Followed Hyperlink 23 2 4 20" xfId="16598"/>
    <cellStyle name="Followed Hyperlink 23 2 4 21" xfId="20978"/>
    <cellStyle name="Followed Hyperlink 23 2 4 22" xfId="21513"/>
    <cellStyle name="Followed Hyperlink 23 2 4 3" xfId="12313"/>
    <cellStyle name="Followed Hyperlink 23 2 4 4" xfId="11040"/>
    <cellStyle name="Followed Hyperlink 23 2 4 5" xfId="12466"/>
    <cellStyle name="Followed Hyperlink 23 2 4 6" xfId="12642"/>
    <cellStyle name="Followed Hyperlink 23 2 4 7" xfId="13010"/>
    <cellStyle name="Followed Hyperlink 23 2 4 8" xfId="17036"/>
    <cellStyle name="Followed Hyperlink 23 2 4 9" xfId="14766"/>
    <cellStyle name="Followed Hyperlink 23 2 5" xfId="6584"/>
    <cellStyle name="Followed Hyperlink 23 2 5 10" xfId="16478"/>
    <cellStyle name="Followed Hyperlink 23 2 5 11" xfId="12729"/>
    <cellStyle name="Followed Hyperlink 23 2 5 12" xfId="11575"/>
    <cellStyle name="Followed Hyperlink 23 2 5 13" xfId="16496"/>
    <cellStyle name="Followed Hyperlink 23 2 5 14" xfId="10533"/>
    <cellStyle name="Followed Hyperlink 23 2 5 15" xfId="10915"/>
    <cellStyle name="Followed Hyperlink 23 2 5 16" xfId="11506"/>
    <cellStyle name="Followed Hyperlink 23 2 5 17" xfId="17380"/>
    <cellStyle name="Followed Hyperlink 23 2 5 18" xfId="17692"/>
    <cellStyle name="Followed Hyperlink 23 2 5 19" xfId="17989"/>
    <cellStyle name="Followed Hyperlink 23 2 5 2" xfId="13724"/>
    <cellStyle name="Followed Hyperlink 23 2 5 20" xfId="18264"/>
    <cellStyle name="Followed Hyperlink 23 2 5 21" xfId="21007"/>
    <cellStyle name="Followed Hyperlink 23 2 5 22" xfId="21320"/>
    <cellStyle name="Followed Hyperlink 23 2 5 3" xfId="10631"/>
    <cellStyle name="Followed Hyperlink 23 2 5 4" xfId="14271"/>
    <cellStyle name="Followed Hyperlink 23 2 5 5" xfId="9765"/>
    <cellStyle name="Followed Hyperlink 23 2 5 6" xfId="11744"/>
    <cellStyle name="Followed Hyperlink 23 2 5 7" xfId="11169"/>
    <cellStyle name="Followed Hyperlink 23 2 5 8" xfId="9189"/>
    <cellStyle name="Followed Hyperlink 23 2 5 9" xfId="9716"/>
    <cellStyle name="Followed Hyperlink 23 2 6" xfId="7088"/>
    <cellStyle name="Followed Hyperlink 23 2 6 10" xfId="11346"/>
    <cellStyle name="Followed Hyperlink 23 2 6 11" xfId="16971"/>
    <cellStyle name="Followed Hyperlink 23 2 6 12" xfId="12805"/>
    <cellStyle name="Followed Hyperlink 23 2 6 13" xfId="15783"/>
    <cellStyle name="Followed Hyperlink 23 2 6 14" xfId="9175"/>
    <cellStyle name="Followed Hyperlink 23 2 6 15" xfId="13710"/>
    <cellStyle name="Followed Hyperlink 23 2 6 16" xfId="14436"/>
    <cellStyle name="Followed Hyperlink 23 2 6 17" xfId="11246"/>
    <cellStyle name="Followed Hyperlink 23 2 6 18" xfId="13742"/>
    <cellStyle name="Followed Hyperlink 23 2 6 19" xfId="14658"/>
    <cellStyle name="Followed Hyperlink 23 2 6 2" xfId="14062"/>
    <cellStyle name="Followed Hyperlink 23 2 6 20" xfId="10979"/>
    <cellStyle name="Followed Hyperlink 23 2 6 21" xfId="21040"/>
    <cellStyle name="Followed Hyperlink 23 2 6 22" xfId="21114"/>
    <cellStyle name="Followed Hyperlink 23 2 6 3" xfId="9974"/>
    <cellStyle name="Followed Hyperlink 23 2 6 4" xfId="14857"/>
    <cellStyle name="Followed Hyperlink 23 2 6 5" xfId="9200"/>
    <cellStyle name="Followed Hyperlink 23 2 6 6" xfId="14034"/>
    <cellStyle name="Followed Hyperlink 23 2 6 7" xfId="10004"/>
    <cellStyle name="Followed Hyperlink 23 2 6 8" xfId="14834"/>
    <cellStyle name="Followed Hyperlink 23 2 6 9" xfId="10955"/>
    <cellStyle name="Followed Hyperlink 23 2 7" xfId="7587"/>
    <cellStyle name="Followed Hyperlink 23 2 7 10" xfId="12888"/>
    <cellStyle name="Followed Hyperlink 23 2 7 11" xfId="12581"/>
    <cellStyle name="Followed Hyperlink 23 2 7 12" xfId="12246"/>
    <cellStyle name="Followed Hyperlink 23 2 7 13" xfId="13268"/>
    <cellStyle name="Followed Hyperlink 23 2 7 14" xfId="11116"/>
    <cellStyle name="Followed Hyperlink 23 2 7 15" xfId="11136"/>
    <cellStyle name="Followed Hyperlink 23 2 7 16" xfId="10075"/>
    <cellStyle name="Followed Hyperlink 23 2 7 17" xfId="13980"/>
    <cellStyle name="Followed Hyperlink 23 2 7 18" xfId="13764"/>
    <cellStyle name="Followed Hyperlink 23 2 7 19" xfId="10899"/>
    <cellStyle name="Followed Hyperlink 23 2 7 2" xfId="14417"/>
    <cellStyle name="Followed Hyperlink 23 2 7 20" xfId="17102"/>
    <cellStyle name="Followed Hyperlink 23 2 7 21" xfId="21077"/>
    <cellStyle name="Followed Hyperlink 23 2 7 22" xfId="21194"/>
    <cellStyle name="Followed Hyperlink 23 2 7 3" xfId="9630"/>
    <cellStyle name="Followed Hyperlink 23 2 7 4" xfId="14197"/>
    <cellStyle name="Followed Hyperlink 23 2 7 5" xfId="9843"/>
    <cellStyle name="Followed Hyperlink 23 2 7 6" xfId="12565"/>
    <cellStyle name="Followed Hyperlink 23 2 7 7" xfId="11996"/>
    <cellStyle name="Followed Hyperlink 23 2 7 8" xfId="16608"/>
    <cellStyle name="Followed Hyperlink 23 2 7 9" xfId="12098"/>
    <cellStyle name="Followed Hyperlink 23 2 8" xfId="8064"/>
    <cellStyle name="Followed Hyperlink 23 2 8 10" xfId="14071"/>
    <cellStyle name="Followed Hyperlink 23 2 8 11" xfId="17260"/>
    <cellStyle name="Followed Hyperlink 23 2 8 12" xfId="17578"/>
    <cellStyle name="Followed Hyperlink 23 2 8 13" xfId="17879"/>
    <cellStyle name="Followed Hyperlink 23 2 8 14" xfId="18166"/>
    <cellStyle name="Followed Hyperlink 23 2 8 15" xfId="18432"/>
    <cellStyle name="Followed Hyperlink 23 2 8 16" xfId="18671"/>
    <cellStyle name="Followed Hyperlink 23 2 8 17" xfId="18880"/>
    <cellStyle name="Followed Hyperlink 23 2 8 18" xfId="19056"/>
    <cellStyle name="Followed Hyperlink 23 2 8 19" xfId="19205"/>
    <cellStyle name="Followed Hyperlink 23 2 8 2" xfId="14748"/>
    <cellStyle name="Followed Hyperlink 23 2 8 20" xfId="19330"/>
    <cellStyle name="Followed Hyperlink 23 2 8 21" xfId="21113"/>
    <cellStyle name="Followed Hyperlink 23 2 8 22" xfId="20923"/>
    <cellStyle name="Followed Hyperlink 23 2 8 3" xfId="9307"/>
    <cellStyle name="Followed Hyperlink 23 2 8 4" xfId="13687"/>
    <cellStyle name="Followed Hyperlink 23 2 8 5" xfId="15106"/>
    <cellStyle name="Followed Hyperlink 23 2 8 6" xfId="11960"/>
    <cellStyle name="Followed Hyperlink 23 2 8 7" xfId="15384"/>
    <cellStyle name="Followed Hyperlink 23 2 8 8" xfId="10551"/>
    <cellStyle name="Followed Hyperlink 23 2 8 9" xfId="16842"/>
    <cellStyle name="Followed Hyperlink 23 2 9" xfId="8525"/>
    <cellStyle name="Followed Hyperlink 23 2 9 10" xfId="17848"/>
    <cellStyle name="Followed Hyperlink 23 2 9 11" xfId="18137"/>
    <cellStyle name="Followed Hyperlink 23 2 9 12" xfId="18404"/>
    <cellStyle name="Followed Hyperlink 23 2 9 13" xfId="18645"/>
    <cellStyle name="Followed Hyperlink 23 2 9 14" xfId="18859"/>
    <cellStyle name="Followed Hyperlink 23 2 9 15" xfId="19039"/>
    <cellStyle name="Followed Hyperlink 23 2 9 16" xfId="19192"/>
    <cellStyle name="Followed Hyperlink 23 2 9 17" xfId="19320"/>
    <cellStyle name="Followed Hyperlink 23 2 9 18" xfId="19416"/>
    <cellStyle name="Followed Hyperlink 23 2 9 19" xfId="19485"/>
    <cellStyle name="Followed Hyperlink 23 2 9 2" xfId="15068"/>
    <cellStyle name="Followed Hyperlink 23 2 9 20" xfId="19530"/>
    <cellStyle name="Followed Hyperlink 23 2 9 21" xfId="21144"/>
    <cellStyle name="Followed Hyperlink 23 2 9 22" xfId="21309"/>
    <cellStyle name="Followed Hyperlink 23 2 9 3" xfId="15457"/>
    <cellStyle name="Followed Hyperlink 23 2 9 4" xfId="15833"/>
    <cellStyle name="Followed Hyperlink 23 2 9 5" xfId="16191"/>
    <cellStyle name="Followed Hyperlink 23 2 9 6" xfId="16544"/>
    <cellStyle name="Followed Hyperlink 23 2 9 7" xfId="16871"/>
    <cellStyle name="Followed Hyperlink 23 2 9 8" xfId="17226"/>
    <cellStyle name="Followed Hyperlink 23 2 9 9" xfId="17546"/>
    <cellStyle name="Followed Hyperlink 23 20" xfId="12886"/>
    <cellStyle name="Followed Hyperlink 23 21" xfId="11757"/>
    <cellStyle name="Followed Hyperlink 23 22" xfId="13080"/>
    <cellStyle name="Followed Hyperlink 23 23" xfId="15210"/>
    <cellStyle name="Followed Hyperlink 23 24" xfId="15214"/>
    <cellStyle name="Followed Hyperlink 23 25" xfId="13579"/>
    <cellStyle name="Followed Hyperlink 23 26" xfId="9414"/>
    <cellStyle name="Followed Hyperlink 23 27" xfId="12775"/>
    <cellStyle name="Followed Hyperlink 23 28" xfId="11997"/>
    <cellStyle name="Followed Hyperlink 23 29" xfId="9378"/>
    <cellStyle name="Followed Hyperlink 23 3" xfId="4693"/>
    <cellStyle name="Followed Hyperlink 23 30" xfId="9184"/>
    <cellStyle name="Followed Hyperlink 23 31" xfId="12016"/>
    <cellStyle name="Followed Hyperlink 23 32" xfId="20739"/>
    <cellStyle name="Followed Hyperlink 23 33" xfId="21519"/>
    <cellStyle name="Followed Hyperlink 23 4" xfId="4619"/>
    <cellStyle name="Followed Hyperlink 23 5" xfId="4675"/>
    <cellStyle name="Followed Hyperlink 23 6" xfId="4628"/>
    <cellStyle name="Followed Hyperlink 23 7" xfId="4666"/>
    <cellStyle name="Followed Hyperlink 23 8" xfId="4636"/>
    <cellStyle name="Followed Hyperlink 23 9" xfId="4656"/>
    <cellStyle name="Followed Hyperlink 24" xfId="3547"/>
    <cellStyle name="Followed Hyperlink 24 10" xfId="10787"/>
    <cellStyle name="Followed Hyperlink 24 11" xfId="9487"/>
    <cellStyle name="Followed Hyperlink 24 12" xfId="12276"/>
    <cellStyle name="Followed Hyperlink 24 13" xfId="11363"/>
    <cellStyle name="Followed Hyperlink 24 14" xfId="16149"/>
    <cellStyle name="Followed Hyperlink 24 15" xfId="11154"/>
    <cellStyle name="Followed Hyperlink 24 16" xfId="17285"/>
    <cellStyle name="Followed Hyperlink 24 17" xfId="17602"/>
    <cellStyle name="Followed Hyperlink 24 18" xfId="17901"/>
    <cellStyle name="Followed Hyperlink 24 19" xfId="18187"/>
    <cellStyle name="Followed Hyperlink 24 2" xfId="11573"/>
    <cellStyle name="Followed Hyperlink 24 20" xfId="18450"/>
    <cellStyle name="Followed Hyperlink 24 21" xfId="20799"/>
    <cellStyle name="Followed Hyperlink 24 22" xfId="21440"/>
    <cellStyle name="Followed Hyperlink 24 3" xfId="13275"/>
    <cellStyle name="Followed Hyperlink 24 4" xfId="12312"/>
    <cellStyle name="Followed Hyperlink 24 5" xfId="11039"/>
    <cellStyle name="Followed Hyperlink 24 6" xfId="12238"/>
    <cellStyle name="Followed Hyperlink 24 7" xfId="13814"/>
    <cellStyle name="Followed Hyperlink 24 8" xfId="15170"/>
    <cellStyle name="Followed Hyperlink 24 9" xfId="9324"/>
    <cellStyle name="Followed Hyperlink 25" xfId="5457"/>
    <cellStyle name="Followed Hyperlink 25 10" xfId="12758"/>
    <cellStyle name="Followed Hyperlink 25 11" xfId="17005"/>
    <cellStyle name="Followed Hyperlink 25 12" xfId="11545"/>
    <cellStyle name="Followed Hyperlink 25 13" xfId="16893"/>
    <cellStyle name="Followed Hyperlink 25 14" xfId="12213"/>
    <cellStyle name="Followed Hyperlink 25 15" xfId="16032"/>
    <cellStyle name="Followed Hyperlink 25 16" xfId="15181"/>
    <cellStyle name="Followed Hyperlink 25 17" xfId="17357"/>
    <cellStyle name="Followed Hyperlink 25 18" xfId="17670"/>
    <cellStyle name="Followed Hyperlink 25 19" xfId="17967"/>
    <cellStyle name="Followed Hyperlink 25 2" xfId="12938"/>
    <cellStyle name="Followed Hyperlink 25 20" xfId="18244"/>
    <cellStyle name="Followed Hyperlink 25 21" xfId="20926"/>
    <cellStyle name="Followed Hyperlink 25 22" xfId="21235"/>
    <cellStyle name="Followed Hyperlink 25 3" xfId="14362"/>
    <cellStyle name="Followed Hyperlink 25 4" xfId="9363"/>
    <cellStyle name="Followed Hyperlink 25 5" xfId="13122"/>
    <cellStyle name="Followed Hyperlink 25 6" xfId="14444"/>
    <cellStyle name="Followed Hyperlink 25 7" xfId="9272"/>
    <cellStyle name="Followed Hyperlink 25 8" xfId="14509"/>
    <cellStyle name="Followed Hyperlink 25 9" xfId="12835"/>
    <cellStyle name="Followed Hyperlink 26" xfId="5970"/>
    <cellStyle name="Followed Hyperlink 26 10" xfId="17676"/>
    <cellStyle name="Followed Hyperlink 26 11" xfId="17973"/>
    <cellStyle name="Followed Hyperlink 26 12" xfId="18250"/>
    <cellStyle name="Followed Hyperlink 26 13" xfId="18509"/>
    <cellStyle name="Followed Hyperlink 26 14" xfId="18736"/>
    <cellStyle name="Followed Hyperlink 26 15" xfId="18932"/>
    <cellStyle name="Followed Hyperlink 26 16" xfId="19099"/>
    <cellStyle name="Followed Hyperlink 26 17" xfId="19240"/>
    <cellStyle name="Followed Hyperlink 26 18" xfId="19360"/>
    <cellStyle name="Followed Hyperlink 26 19" xfId="19443"/>
    <cellStyle name="Followed Hyperlink 26 2" xfId="13290"/>
    <cellStyle name="Followed Hyperlink 26 20" xfId="19504"/>
    <cellStyle name="Followed Hyperlink 26 21" xfId="20969"/>
    <cellStyle name="Followed Hyperlink 26 22" xfId="20749"/>
    <cellStyle name="Followed Hyperlink 26 3" xfId="15223"/>
    <cellStyle name="Followed Hyperlink 26 4" xfId="15722"/>
    <cellStyle name="Followed Hyperlink 26 5" xfId="16086"/>
    <cellStyle name="Followed Hyperlink 26 6" xfId="16445"/>
    <cellStyle name="Followed Hyperlink 26 7" xfId="16779"/>
    <cellStyle name="Followed Hyperlink 26 8" xfId="13123"/>
    <cellStyle name="Followed Hyperlink 26 9" xfId="17363"/>
    <cellStyle name="Followed Hyperlink 27" xfId="6477"/>
    <cellStyle name="Followed Hyperlink 27 10" xfId="16223"/>
    <cellStyle name="Followed Hyperlink 27 11" xfId="16759"/>
    <cellStyle name="Followed Hyperlink 27 12" xfId="12026"/>
    <cellStyle name="Followed Hyperlink 27 13" xfId="11022"/>
    <cellStyle name="Followed Hyperlink 27 14" xfId="11325"/>
    <cellStyle name="Followed Hyperlink 27 15" xfId="15724"/>
    <cellStyle name="Followed Hyperlink 27 16" xfId="16229"/>
    <cellStyle name="Followed Hyperlink 27 17" xfId="16218"/>
    <cellStyle name="Followed Hyperlink 27 18" xfId="13858"/>
    <cellStyle name="Followed Hyperlink 27 19" xfId="9204"/>
    <cellStyle name="Followed Hyperlink 27 2" xfId="13651"/>
    <cellStyle name="Followed Hyperlink 27 20" xfId="14198"/>
    <cellStyle name="Followed Hyperlink 27 21" xfId="20999"/>
    <cellStyle name="Followed Hyperlink 27 22" xfId="21524"/>
    <cellStyle name="Followed Hyperlink 27 3" xfId="11236"/>
    <cellStyle name="Followed Hyperlink 27 4" xfId="15610"/>
    <cellStyle name="Followed Hyperlink 27 5" xfId="15964"/>
    <cellStyle name="Followed Hyperlink 27 6" xfId="16333"/>
    <cellStyle name="Followed Hyperlink 27 7" xfId="16675"/>
    <cellStyle name="Followed Hyperlink 27 8" xfId="9406"/>
    <cellStyle name="Followed Hyperlink 27 9" xfId="16545"/>
    <cellStyle name="Followed Hyperlink 28" xfId="6981"/>
    <cellStyle name="Followed Hyperlink 28 10" xfId="9316"/>
    <cellStyle name="Followed Hyperlink 28 11" xfId="15046"/>
    <cellStyle name="Followed Hyperlink 28 12" xfId="13656"/>
    <cellStyle name="Followed Hyperlink 28 13" xfId="9709"/>
    <cellStyle name="Followed Hyperlink 28 14" xfId="14861"/>
    <cellStyle name="Followed Hyperlink 28 15" xfId="14823"/>
    <cellStyle name="Followed Hyperlink 28 16" xfId="14933"/>
    <cellStyle name="Followed Hyperlink 28 17" xfId="16027"/>
    <cellStyle name="Followed Hyperlink 28 18" xfId="12746"/>
    <cellStyle name="Followed Hyperlink 28 19" xfId="11619"/>
    <cellStyle name="Followed Hyperlink 28 2" xfId="13992"/>
    <cellStyle name="Followed Hyperlink 28 20" xfId="17167"/>
    <cellStyle name="Followed Hyperlink 28 21" xfId="21032"/>
    <cellStyle name="Followed Hyperlink 28 22" xfId="21382"/>
    <cellStyle name="Followed Hyperlink 28 3" xfId="10048"/>
    <cellStyle name="Followed Hyperlink 28 4" xfId="13432"/>
    <cellStyle name="Followed Hyperlink 28 5" xfId="10832"/>
    <cellStyle name="Followed Hyperlink 28 6" xfId="14311"/>
    <cellStyle name="Followed Hyperlink 28 7" xfId="9729"/>
    <cellStyle name="Followed Hyperlink 28 8" xfId="15721"/>
    <cellStyle name="Followed Hyperlink 28 9" xfId="12416"/>
    <cellStyle name="Followed Hyperlink 29" xfId="7479"/>
    <cellStyle name="Followed Hyperlink 29 10" xfId="12254"/>
    <cellStyle name="Followed Hyperlink 29 11" xfId="12357"/>
    <cellStyle name="Followed Hyperlink 29 12" xfId="14094"/>
    <cellStyle name="Followed Hyperlink 29 13" xfId="16378"/>
    <cellStyle name="Followed Hyperlink 29 14" xfId="13445"/>
    <cellStyle name="Followed Hyperlink 29 15" xfId="13358"/>
    <cellStyle name="Followed Hyperlink 29 16" xfId="16754"/>
    <cellStyle name="Followed Hyperlink 29 17" xfId="16981"/>
    <cellStyle name="Followed Hyperlink 29 18" xfId="10170"/>
    <cellStyle name="Followed Hyperlink 29 19" xfId="11365"/>
    <cellStyle name="Followed Hyperlink 29 2" xfId="14342"/>
    <cellStyle name="Followed Hyperlink 29 20" xfId="15451"/>
    <cellStyle name="Followed Hyperlink 29 21" xfId="21067"/>
    <cellStyle name="Followed Hyperlink 29 22" xfId="21489"/>
    <cellStyle name="Followed Hyperlink 29 3" xfId="9704"/>
    <cellStyle name="Followed Hyperlink 29 4" xfId="14549"/>
    <cellStyle name="Followed Hyperlink 29 5" xfId="9492"/>
    <cellStyle name="Followed Hyperlink 29 6" xfId="12066"/>
    <cellStyle name="Followed Hyperlink 29 7" xfId="12965"/>
    <cellStyle name="Followed Hyperlink 29 8" xfId="13509"/>
    <cellStyle name="Followed Hyperlink 29 9" xfId="16624"/>
    <cellStyle name="Followed Hyperlink 3" xfId="1582"/>
    <cellStyle name="Followed Hyperlink 3 10" xfId="2105"/>
    <cellStyle name="Followed Hyperlink 3 11" xfId="2039"/>
    <cellStyle name="Followed Hyperlink 3 11 10" xfId="4640"/>
    <cellStyle name="Followed Hyperlink 3 11 10 10" xfId="12291"/>
    <cellStyle name="Followed Hyperlink 3 11 10 11" xfId="11010"/>
    <cellStyle name="Followed Hyperlink 3 11 10 12" xfId="14539"/>
    <cellStyle name="Followed Hyperlink 3 11 10 13" xfId="17345"/>
    <cellStyle name="Followed Hyperlink 3 11 10 14" xfId="17658"/>
    <cellStyle name="Followed Hyperlink 3 11 10 15" xfId="17957"/>
    <cellStyle name="Followed Hyperlink 3 11 10 16" xfId="18236"/>
    <cellStyle name="Followed Hyperlink 3 11 10 17" xfId="18497"/>
    <cellStyle name="Followed Hyperlink 3 11 10 18" xfId="18725"/>
    <cellStyle name="Followed Hyperlink 3 11 10 19" xfId="18923"/>
    <cellStyle name="Followed Hyperlink 3 11 10 2" xfId="12343"/>
    <cellStyle name="Followed Hyperlink 3 11 10 20" xfId="19091"/>
    <cellStyle name="Followed Hyperlink 3 11 10 21" xfId="20854"/>
    <cellStyle name="Followed Hyperlink 3 11 10 22" xfId="21392"/>
    <cellStyle name="Followed Hyperlink 3 11 10 3" xfId="11945"/>
    <cellStyle name="Followed Hyperlink 3 11 10 4" xfId="14369"/>
    <cellStyle name="Followed Hyperlink 3 11 10 5" xfId="9354"/>
    <cellStyle name="Followed Hyperlink 3 11 10 6" xfId="13487"/>
    <cellStyle name="Followed Hyperlink 3 11 10 7" xfId="10804"/>
    <cellStyle name="Followed Hyperlink 3 11 10 8" xfId="16688"/>
    <cellStyle name="Followed Hyperlink 3 11 10 9" xfId="16404"/>
    <cellStyle name="Followed Hyperlink 3 11 11" xfId="4653"/>
    <cellStyle name="Followed Hyperlink 3 11 11 10" xfId="11654"/>
    <cellStyle name="Followed Hyperlink 3 11 11 11" xfId="15774"/>
    <cellStyle name="Followed Hyperlink 3 11 11 12" xfId="15365"/>
    <cellStyle name="Followed Hyperlink 3 11 11 13" xfId="15776"/>
    <cellStyle name="Followed Hyperlink 3 11 11 14" xfId="12450"/>
    <cellStyle name="Followed Hyperlink 3 11 11 15" xfId="16595"/>
    <cellStyle name="Followed Hyperlink 3 11 11 16" xfId="17243"/>
    <cellStyle name="Followed Hyperlink 3 11 11 17" xfId="17562"/>
    <cellStyle name="Followed Hyperlink 3 11 11 18" xfId="17864"/>
    <cellStyle name="Followed Hyperlink 3 11 11 19" xfId="18151"/>
    <cellStyle name="Followed Hyperlink 3 11 11 2" xfId="12354"/>
    <cellStyle name="Followed Hyperlink 3 11 11 20" xfId="18418"/>
    <cellStyle name="Followed Hyperlink 3 11 11 21" xfId="20860"/>
    <cellStyle name="Followed Hyperlink 3 11 11 22" xfId="21364"/>
    <cellStyle name="Followed Hyperlink 3 11 11 3" xfId="10972"/>
    <cellStyle name="Followed Hyperlink 3 11 11 4" xfId="13610"/>
    <cellStyle name="Followed Hyperlink 3 11 11 5" xfId="10677"/>
    <cellStyle name="Followed Hyperlink 3 11 11 6" xfId="13588"/>
    <cellStyle name="Followed Hyperlink 3 11 11 7" xfId="10699"/>
    <cellStyle name="Followed Hyperlink 3 11 11 8" xfId="14120"/>
    <cellStyle name="Followed Hyperlink 3 11 11 9" xfId="11985"/>
    <cellStyle name="Followed Hyperlink 3 11 12" xfId="4648"/>
    <cellStyle name="Followed Hyperlink 3 11 12 10" xfId="11100"/>
    <cellStyle name="Followed Hyperlink 3 11 12 11" xfId="9848"/>
    <cellStyle name="Followed Hyperlink 3 11 12 12" xfId="15773"/>
    <cellStyle name="Followed Hyperlink 3 11 12 13" xfId="14230"/>
    <cellStyle name="Followed Hyperlink 3 11 12 14" xfId="14200"/>
    <cellStyle name="Followed Hyperlink 3 11 12 15" xfId="11899"/>
    <cellStyle name="Followed Hyperlink 3 11 12 16" xfId="15784"/>
    <cellStyle name="Followed Hyperlink 3 11 12 17" xfId="15460"/>
    <cellStyle name="Followed Hyperlink 3 11 12 18" xfId="16919"/>
    <cellStyle name="Followed Hyperlink 3 11 12 19" xfId="16096"/>
    <cellStyle name="Followed Hyperlink 3 11 12 2" xfId="12350"/>
    <cellStyle name="Followed Hyperlink 3 11 12 20" xfId="13302"/>
    <cellStyle name="Followed Hyperlink 3 11 12 21" xfId="20857"/>
    <cellStyle name="Followed Hyperlink 3 11 12 22" xfId="21411"/>
    <cellStyle name="Followed Hyperlink 3 11 12 3" xfId="11060"/>
    <cellStyle name="Followed Hyperlink 3 11 12 4" xfId="11198"/>
    <cellStyle name="Followed Hyperlink 3 11 12 5" xfId="12460"/>
    <cellStyle name="Followed Hyperlink 3 11 12 6" xfId="11902"/>
    <cellStyle name="Followed Hyperlink 3 11 12 7" xfId="13959"/>
    <cellStyle name="Followed Hyperlink 3 11 12 8" xfId="11894"/>
    <cellStyle name="Followed Hyperlink 3 11 12 9" xfId="11015"/>
    <cellStyle name="Followed Hyperlink 3 11 2" xfId="3164"/>
    <cellStyle name="Followed Hyperlink 3 11 2 10" xfId="8708"/>
    <cellStyle name="Followed Hyperlink 3 11 2 11" xfId="8883"/>
    <cellStyle name="Followed Hyperlink 3 11 2 12" xfId="11294"/>
    <cellStyle name="Followed Hyperlink 3 11 2 13" xfId="12655"/>
    <cellStyle name="Followed Hyperlink 3 11 2 14" xfId="13989"/>
    <cellStyle name="Followed Hyperlink 3 11 2 15" xfId="13727"/>
    <cellStyle name="Followed Hyperlink 3 11 2 16" xfId="9972"/>
    <cellStyle name="Followed Hyperlink 3 11 2 17" xfId="11790"/>
    <cellStyle name="Followed Hyperlink 3 11 2 18" xfId="11195"/>
    <cellStyle name="Followed Hyperlink 3 11 2 19" xfId="12050"/>
    <cellStyle name="Followed Hyperlink 3 11 2 2" xfId="5033"/>
    <cellStyle name="Followed Hyperlink 3 11 2 2 10" xfId="8773"/>
    <cellStyle name="Followed Hyperlink 3 11 2 2 10 10" xfId="17985"/>
    <cellStyle name="Followed Hyperlink 3 11 2 2 10 11" xfId="18260"/>
    <cellStyle name="Followed Hyperlink 3 11 2 2 10 12" xfId="18519"/>
    <cellStyle name="Followed Hyperlink 3 11 2 2 10 13" xfId="18746"/>
    <cellStyle name="Followed Hyperlink 3 11 2 2 10 14" xfId="18942"/>
    <cellStyle name="Followed Hyperlink 3 11 2 2 10 15" xfId="19107"/>
    <cellStyle name="Followed Hyperlink 3 11 2 2 10 16" xfId="19247"/>
    <cellStyle name="Followed Hyperlink 3 11 2 2 10 17" xfId="19365"/>
    <cellStyle name="Followed Hyperlink 3 11 2 2 10 18" xfId="19447"/>
    <cellStyle name="Followed Hyperlink 3 11 2 2 10 19" xfId="19506"/>
    <cellStyle name="Followed Hyperlink 3 11 2 2 10 2" xfId="15241"/>
    <cellStyle name="Followed Hyperlink 3 11 2 2 10 20" xfId="19547"/>
    <cellStyle name="Followed Hyperlink 3 11 2 2 10 21" xfId="21163"/>
    <cellStyle name="Followed Hyperlink 3 11 2 2 10 22" xfId="21597"/>
    <cellStyle name="Followed Hyperlink 3 11 2 2 10 3" xfId="15627"/>
    <cellStyle name="Followed Hyperlink 3 11 2 2 10 4" xfId="15982"/>
    <cellStyle name="Followed Hyperlink 3 11 2 2 10 5" xfId="16356"/>
    <cellStyle name="Followed Hyperlink 3 11 2 2 10 6" xfId="16692"/>
    <cellStyle name="Followed Hyperlink 3 11 2 2 10 7" xfId="17032"/>
    <cellStyle name="Followed Hyperlink 3 11 2 2 10 8" xfId="17376"/>
    <cellStyle name="Followed Hyperlink 3 11 2 2 10 9" xfId="17688"/>
    <cellStyle name="Followed Hyperlink 3 11 2 2 11" xfId="8946"/>
    <cellStyle name="Followed Hyperlink 3 11 2 2 11 10" xfId="18071"/>
    <cellStyle name="Followed Hyperlink 3 11 2 2 11 11" xfId="18339"/>
    <cellStyle name="Followed Hyperlink 3 11 2 2 11 12" xfId="18588"/>
    <cellStyle name="Followed Hyperlink 3 11 2 2 11 13" xfId="18808"/>
    <cellStyle name="Followed Hyperlink 3 11 2 2 11 14" xfId="18997"/>
    <cellStyle name="Followed Hyperlink 3 11 2 2 11 15" xfId="19154"/>
    <cellStyle name="Followed Hyperlink 3 11 2 2 11 16" xfId="19289"/>
    <cellStyle name="Followed Hyperlink 3 11 2 2 11 17" xfId="19397"/>
    <cellStyle name="Followed Hyperlink 3 11 2 2 11 18" xfId="19471"/>
    <cellStyle name="Followed Hyperlink 3 11 2 2 11 19" xfId="19521"/>
    <cellStyle name="Followed Hyperlink 3 11 2 2 11 2" xfId="15361"/>
    <cellStyle name="Followed Hyperlink 3 11 2 2 11 20" xfId="19561"/>
    <cellStyle name="Followed Hyperlink 3 11 2 2 11 21" xfId="21178"/>
    <cellStyle name="Followed Hyperlink 3 11 2 2 11 22" xfId="21422"/>
    <cellStyle name="Followed Hyperlink 3 11 2 2 11 3" xfId="15740"/>
    <cellStyle name="Followed Hyperlink 3 11 2 2 11 4" xfId="16105"/>
    <cellStyle name="Followed Hyperlink 3 11 2 2 11 5" xfId="16464"/>
    <cellStyle name="Followed Hyperlink 3 11 2 2 11 6" xfId="16794"/>
    <cellStyle name="Followed Hyperlink 3 11 2 2 11 7" xfId="17134"/>
    <cellStyle name="Followed Hyperlink 3 11 2 2 11 8" xfId="17470"/>
    <cellStyle name="Followed Hyperlink 3 11 2 2 11 9" xfId="17776"/>
    <cellStyle name="Followed Hyperlink 3 11 2 2 2" xfId="5164"/>
    <cellStyle name="Followed Hyperlink 3 11 2 2 2 10" xfId="11721"/>
    <cellStyle name="Followed Hyperlink 3 11 2 2 2 11" xfId="11370"/>
    <cellStyle name="Followed Hyperlink 3 11 2 2 2 12" xfId="11903"/>
    <cellStyle name="Followed Hyperlink 3 11 2 2 2 13" xfId="17120"/>
    <cellStyle name="Followed Hyperlink 3 11 2 2 2 14" xfId="17244"/>
    <cellStyle name="Followed Hyperlink 3 11 2 2 2 15" xfId="17563"/>
    <cellStyle name="Followed Hyperlink 3 11 2 2 2 16" xfId="17865"/>
    <cellStyle name="Followed Hyperlink 3 11 2 2 2 17" xfId="18152"/>
    <cellStyle name="Followed Hyperlink 3 11 2 2 2 18" xfId="18419"/>
    <cellStyle name="Followed Hyperlink 3 11 2 2 2 19" xfId="18659"/>
    <cellStyle name="Followed Hyperlink 3 11 2 2 2 2" xfId="12720"/>
    <cellStyle name="Followed Hyperlink 3 11 2 2 2 20" xfId="18869"/>
    <cellStyle name="Followed Hyperlink 3 11 2 2 2 21" xfId="20898"/>
    <cellStyle name="Followed Hyperlink 3 11 2 2 2 22" xfId="20805"/>
    <cellStyle name="Followed Hyperlink 3 11 2 2 2 3" xfId="13766"/>
    <cellStyle name="Followed Hyperlink 3 11 2 2 2 4" xfId="9936"/>
    <cellStyle name="Followed Hyperlink 3 11 2 2 2 5" xfId="14115"/>
    <cellStyle name="Followed Hyperlink 3 11 2 2 2 6" xfId="9926"/>
    <cellStyle name="Followed Hyperlink 3 11 2 2 2 7" xfId="11463"/>
    <cellStyle name="Followed Hyperlink 3 11 2 2 2 8" xfId="13606"/>
    <cellStyle name="Followed Hyperlink 3 11 2 2 2 9" xfId="15995"/>
    <cellStyle name="Followed Hyperlink 3 11 2 2 3" xfId="5682"/>
    <cellStyle name="Followed Hyperlink 3 11 2 2 3 10" xfId="15128"/>
    <cellStyle name="Followed Hyperlink 3 11 2 2 3 11" xfId="9622"/>
    <cellStyle name="Followed Hyperlink 3 11 2 2 3 12" xfId="16271"/>
    <cellStyle name="Followed Hyperlink 3 11 2 2 3 13" xfId="17080"/>
    <cellStyle name="Followed Hyperlink 3 11 2 2 3 14" xfId="11995"/>
    <cellStyle name="Followed Hyperlink 3 11 2 2 3 15" xfId="15639"/>
    <cellStyle name="Followed Hyperlink 3 11 2 2 3 16" xfId="12286"/>
    <cellStyle name="Followed Hyperlink 3 11 2 2 3 17" xfId="13266"/>
    <cellStyle name="Followed Hyperlink 3 11 2 2 3 18" xfId="12049"/>
    <cellStyle name="Followed Hyperlink 3 11 2 2 3 19" xfId="9763"/>
    <cellStyle name="Followed Hyperlink 3 11 2 2 3 2" xfId="13086"/>
    <cellStyle name="Followed Hyperlink 3 11 2 2 3 20" xfId="11117"/>
    <cellStyle name="Followed Hyperlink 3 11 2 2 3 21" xfId="20949"/>
    <cellStyle name="Followed Hyperlink 3 11 2 2 3 22" xfId="21131"/>
    <cellStyle name="Followed Hyperlink 3 11 2 2 3 3" xfId="14488"/>
    <cellStyle name="Followed Hyperlink 3 11 2 2 3 4" xfId="9230"/>
    <cellStyle name="Followed Hyperlink 3 11 2 2 3 5" xfId="12608"/>
    <cellStyle name="Followed Hyperlink 3 11 2 2 3 6" xfId="14105"/>
    <cellStyle name="Followed Hyperlink 3 11 2 2 3 7" xfId="9587"/>
    <cellStyle name="Followed Hyperlink 3 11 2 2 3 8" xfId="14452"/>
    <cellStyle name="Followed Hyperlink 3 11 2 2 3 9" xfId="11722"/>
    <cellStyle name="Followed Hyperlink 3 11 2 2 4" xfId="6188"/>
    <cellStyle name="Followed Hyperlink 3 11 2 2 4 10" xfId="16672"/>
    <cellStyle name="Followed Hyperlink 3 11 2 2 4 11" xfId="16498"/>
    <cellStyle name="Followed Hyperlink 3 11 2 2 4 12" xfId="14074"/>
    <cellStyle name="Followed Hyperlink 3 11 2 2 4 13" xfId="11709"/>
    <cellStyle name="Followed Hyperlink 3 11 2 2 4 14" xfId="15405"/>
    <cellStyle name="Followed Hyperlink 3 11 2 2 4 15" xfId="10938"/>
    <cellStyle name="Followed Hyperlink 3 11 2 2 4 16" xfId="15280"/>
    <cellStyle name="Followed Hyperlink 3 11 2 2 4 17" xfId="17049"/>
    <cellStyle name="Followed Hyperlink 3 11 2 2 4 18" xfId="16812"/>
    <cellStyle name="Followed Hyperlink 3 11 2 2 4 19" xfId="16925"/>
    <cellStyle name="Followed Hyperlink 3 11 2 2 4 2" xfId="13451"/>
    <cellStyle name="Followed Hyperlink 3 11 2 2 4 20" xfId="14307"/>
    <cellStyle name="Followed Hyperlink 3 11 2 2 4 21" xfId="20982"/>
    <cellStyle name="Followed Hyperlink 3 11 2 2 4 22" xfId="20963"/>
    <cellStyle name="Followed Hyperlink 3 11 2 2 4 3" xfId="14441"/>
    <cellStyle name="Followed Hyperlink 3 11 2 2 4 4" xfId="9278"/>
    <cellStyle name="Followed Hyperlink 3 11 2 2 4 5" xfId="12604"/>
    <cellStyle name="Followed Hyperlink 3 11 2 2 4 6" xfId="13372"/>
    <cellStyle name="Followed Hyperlink 3 11 2 2 4 7" xfId="10637"/>
    <cellStyle name="Followed Hyperlink 3 11 2 2 4 8" xfId="11583"/>
    <cellStyle name="Followed Hyperlink 3 11 2 2 4 9" xfId="9376"/>
    <cellStyle name="Followed Hyperlink 3 11 2 2 5" xfId="6694"/>
    <cellStyle name="Followed Hyperlink 3 11 2 2 5 10" xfId="9338"/>
    <cellStyle name="Followed Hyperlink 3 11 2 2 5 11" xfId="14215"/>
    <cellStyle name="Followed Hyperlink 3 11 2 2 5 12" xfId="11076"/>
    <cellStyle name="Followed Hyperlink 3 11 2 2 5 13" xfId="15275"/>
    <cellStyle name="Followed Hyperlink 3 11 2 2 5 14" xfId="17428"/>
    <cellStyle name="Followed Hyperlink 3 11 2 2 5 15" xfId="17738"/>
    <cellStyle name="Followed Hyperlink 3 11 2 2 5 16" xfId="18034"/>
    <cellStyle name="Followed Hyperlink 3 11 2 2 5 17" xfId="18306"/>
    <cellStyle name="Followed Hyperlink 3 11 2 2 5 18" xfId="18559"/>
    <cellStyle name="Followed Hyperlink 3 11 2 2 5 19" xfId="18782"/>
    <cellStyle name="Followed Hyperlink 3 11 2 2 5 2" xfId="13796"/>
    <cellStyle name="Followed Hyperlink 3 11 2 2 5 20" xfId="18973"/>
    <cellStyle name="Followed Hyperlink 3 11 2 2 5 21" xfId="21013"/>
    <cellStyle name="Followed Hyperlink 3 11 2 2 5 22" xfId="21471"/>
    <cellStyle name="Followed Hyperlink 3 11 2 2 5 3" xfId="13040"/>
    <cellStyle name="Followed Hyperlink 3 11 2 2 5 4" xfId="12043"/>
    <cellStyle name="Followed Hyperlink 3 11 2 2 5 5" xfId="15153"/>
    <cellStyle name="Followed Hyperlink 3 11 2 2 5 6" xfId="15392"/>
    <cellStyle name="Followed Hyperlink 3 11 2 2 5 7" xfId="12004"/>
    <cellStyle name="Followed Hyperlink 3 11 2 2 5 8" xfId="13103"/>
    <cellStyle name="Followed Hyperlink 3 11 2 2 5 9" xfId="11856"/>
    <cellStyle name="Followed Hyperlink 3 11 2 2 6" xfId="7193"/>
    <cellStyle name="Followed Hyperlink 3 11 2 2 6 10" xfId="12998"/>
    <cellStyle name="Followed Hyperlink 3 11 2 2 6 11" xfId="13094"/>
    <cellStyle name="Followed Hyperlink 3 11 2 2 6 12" xfId="15090"/>
    <cellStyle name="Followed Hyperlink 3 11 2 2 6 13" xfId="10740"/>
    <cellStyle name="Followed Hyperlink 3 11 2 2 6 14" xfId="16332"/>
    <cellStyle name="Followed Hyperlink 3 11 2 2 6 15" xfId="15009"/>
    <cellStyle name="Followed Hyperlink 3 11 2 2 6 16" xfId="14843"/>
    <cellStyle name="Followed Hyperlink 3 11 2 2 6 17" xfId="11387"/>
    <cellStyle name="Followed Hyperlink 3 11 2 2 6 18" xfId="11735"/>
    <cellStyle name="Followed Hyperlink 3 11 2 2 6 19" xfId="13770"/>
    <cellStyle name="Followed Hyperlink 3 11 2 2 6 2" xfId="14141"/>
    <cellStyle name="Followed Hyperlink 3 11 2 2 6 20" xfId="14278"/>
    <cellStyle name="Followed Hyperlink 3 11 2 2 6 21" xfId="21043"/>
    <cellStyle name="Followed Hyperlink 3 11 2 2 6 22" xfId="21497"/>
    <cellStyle name="Followed Hyperlink 3 11 2 2 6 3" xfId="9902"/>
    <cellStyle name="Followed Hyperlink 3 11 2 2 6 4" xfId="11466"/>
    <cellStyle name="Followed Hyperlink 3 11 2 2 6 5" xfId="12438"/>
    <cellStyle name="Followed Hyperlink 3 11 2 2 6 6" xfId="13374"/>
    <cellStyle name="Followed Hyperlink 3 11 2 2 6 7" xfId="10634"/>
    <cellStyle name="Followed Hyperlink 3 11 2 2 6 8" xfId="14600"/>
    <cellStyle name="Followed Hyperlink 3 11 2 2 6 9" xfId="14044"/>
    <cellStyle name="Followed Hyperlink 3 11 2 2 7" xfId="7693"/>
    <cellStyle name="Followed Hyperlink 3 11 2 2 7 10" xfId="14786"/>
    <cellStyle name="Followed Hyperlink 3 11 2 2 7 11" xfId="11202"/>
    <cellStyle name="Followed Hyperlink 3 11 2 2 7 12" xfId="15942"/>
    <cellStyle name="Followed Hyperlink 3 11 2 2 7 13" xfId="10667"/>
    <cellStyle name="Followed Hyperlink 3 11 2 2 7 14" xfId="12106"/>
    <cellStyle name="Followed Hyperlink 3 11 2 2 7 15" xfId="17422"/>
    <cellStyle name="Followed Hyperlink 3 11 2 2 7 16" xfId="17732"/>
    <cellStyle name="Followed Hyperlink 3 11 2 2 7 17" xfId="18028"/>
    <cellStyle name="Followed Hyperlink 3 11 2 2 7 18" xfId="18300"/>
    <cellStyle name="Followed Hyperlink 3 11 2 2 7 19" xfId="18553"/>
    <cellStyle name="Followed Hyperlink 3 11 2 2 7 2" xfId="14479"/>
    <cellStyle name="Followed Hyperlink 3 11 2 2 7 20" xfId="18778"/>
    <cellStyle name="Followed Hyperlink 3 11 2 2 7 21" xfId="21082"/>
    <cellStyle name="Followed Hyperlink 3 11 2 2 7 22" xfId="21475"/>
    <cellStyle name="Followed Hyperlink 3 11 2 2 7 3" xfId="9558"/>
    <cellStyle name="Followed Hyperlink 3 11 2 2 7 4" xfId="12120"/>
    <cellStyle name="Followed Hyperlink 3 11 2 2 7 5" xfId="14418"/>
    <cellStyle name="Followed Hyperlink 3 11 2 2 7 6" xfId="9306"/>
    <cellStyle name="Followed Hyperlink 3 11 2 2 7 7" xfId="14377"/>
    <cellStyle name="Followed Hyperlink 3 11 2 2 7 8" xfId="12809"/>
    <cellStyle name="Followed Hyperlink 3 11 2 2 7 9" xfId="10831"/>
    <cellStyle name="Followed Hyperlink 3 11 2 2 8" xfId="8169"/>
    <cellStyle name="Followed Hyperlink 3 11 2 2 8 10" xfId="14879"/>
    <cellStyle name="Followed Hyperlink 3 11 2 2 8 11" xfId="16048"/>
    <cellStyle name="Followed Hyperlink 3 11 2 2 8 12" xfId="10910"/>
    <cellStyle name="Followed Hyperlink 3 11 2 2 8 13" xfId="10779"/>
    <cellStyle name="Followed Hyperlink 3 11 2 2 8 14" xfId="15261"/>
    <cellStyle name="Followed Hyperlink 3 11 2 2 8 15" xfId="9049"/>
    <cellStyle name="Followed Hyperlink 3 11 2 2 8 16" xfId="12306"/>
    <cellStyle name="Followed Hyperlink 3 11 2 2 8 17" xfId="9670"/>
    <cellStyle name="Followed Hyperlink 3 11 2 2 8 18" xfId="12021"/>
    <cellStyle name="Followed Hyperlink 3 11 2 2 8 19" xfId="13091"/>
    <cellStyle name="Followed Hyperlink 3 11 2 2 8 2" xfId="14819"/>
    <cellStyle name="Followed Hyperlink 3 11 2 2 8 20" xfId="9064"/>
    <cellStyle name="Followed Hyperlink 3 11 2 2 8 21" xfId="21118"/>
    <cellStyle name="Followed Hyperlink 3 11 2 2 8 22" xfId="21121"/>
    <cellStyle name="Followed Hyperlink 3 11 2 2 8 3" xfId="9238"/>
    <cellStyle name="Followed Hyperlink 3 11 2 2 8 4" xfId="12607"/>
    <cellStyle name="Followed Hyperlink 3 11 2 2 8 5" xfId="14456"/>
    <cellStyle name="Followed Hyperlink 3 11 2 2 8 6" xfId="9265"/>
    <cellStyle name="Followed Hyperlink 3 11 2 2 8 7" xfId="15296"/>
    <cellStyle name="Followed Hyperlink 3 11 2 2 8 8" xfId="16636"/>
    <cellStyle name="Followed Hyperlink 3 11 2 2 8 9" xfId="14550"/>
    <cellStyle name="Followed Hyperlink 3 11 2 2 9" xfId="8575"/>
    <cellStyle name="Followed Hyperlink 3 11 2 2 9 10" xfId="17878"/>
    <cellStyle name="Followed Hyperlink 3 11 2 2 9 11" xfId="18165"/>
    <cellStyle name="Followed Hyperlink 3 11 2 2 9 12" xfId="18431"/>
    <cellStyle name="Followed Hyperlink 3 11 2 2 9 13" xfId="18670"/>
    <cellStyle name="Followed Hyperlink 3 11 2 2 9 14" xfId="18879"/>
    <cellStyle name="Followed Hyperlink 3 11 2 2 9 15" xfId="19055"/>
    <cellStyle name="Followed Hyperlink 3 11 2 2 9 16" xfId="19204"/>
    <cellStyle name="Followed Hyperlink 3 11 2 2 9 17" xfId="19329"/>
    <cellStyle name="Followed Hyperlink 3 11 2 2 9 18" xfId="19423"/>
    <cellStyle name="Followed Hyperlink 3 11 2 2 9 19" xfId="19489"/>
    <cellStyle name="Followed Hyperlink 3 11 2 2 9 2" xfId="15105"/>
    <cellStyle name="Followed Hyperlink 3 11 2 2 9 20" xfId="19533"/>
    <cellStyle name="Followed Hyperlink 3 11 2 2 9 21" xfId="21147"/>
    <cellStyle name="Followed Hyperlink 3 11 2 2 9 22" xfId="21031"/>
    <cellStyle name="Followed Hyperlink 3 11 2 2 9 3" xfId="15496"/>
    <cellStyle name="Followed Hyperlink 3 11 2 2 9 4" xfId="15865"/>
    <cellStyle name="Followed Hyperlink 3 11 2 2 9 5" xfId="16225"/>
    <cellStyle name="Followed Hyperlink 3 11 2 2 9 6" xfId="16572"/>
    <cellStyle name="Followed Hyperlink 3 11 2 2 9 7" xfId="16904"/>
    <cellStyle name="Followed Hyperlink 3 11 2 2 9 8" xfId="17259"/>
    <cellStyle name="Followed Hyperlink 3 11 2 2 9 9" xfId="17577"/>
    <cellStyle name="Followed Hyperlink 3 11 2 20" xfId="10573"/>
    <cellStyle name="Followed Hyperlink 3 11 2 21" xfId="14791"/>
    <cellStyle name="Followed Hyperlink 3 11 2 22" xfId="16951"/>
    <cellStyle name="Followed Hyperlink 3 11 2 23" xfId="16008"/>
    <cellStyle name="Followed Hyperlink 3 11 2 24" xfId="13866"/>
    <cellStyle name="Followed Hyperlink 3 11 2 25" xfId="12151"/>
    <cellStyle name="Followed Hyperlink 3 11 2 26" xfId="15646"/>
    <cellStyle name="Followed Hyperlink 3 11 2 27" xfId="15616"/>
    <cellStyle name="Followed Hyperlink 3 11 2 28" xfId="17335"/>
    <cellStyle name="Followed Hyperlink 3 11 2 29" xfId="17648"/>
    <cellStyle name="Followed Hyperlink 3 11 2 3" xfId="5552"/>
    <cellStyle name="Followed Hyperlink 3 11 2 30" xfId="17947"/>
    <cellStyle name="Followed Hyperlink 3 11 2 31" xfId="20766"/>
    <cellStyle name="Followed Hyperlink 3 11 2 32" xfId="21305"/>
    <cellStyle name="Followed Hyperlink 3 11 2 4" xfId="6058"/>
    <cellStyle name="Followed Hyperlink 3 11 2 5" xfId="6565"/>
    <cellStyle name="Followed Hyperlink 3 11 2 6" xfId="7069"/>
    <cellStyle name="Followed Hyperlink 3 11 2 7" xfId="7568"/>
    <cellStyle name="Followed Hyperlink 3 11 2 8" xfId="8045"/>
    <cellStyle name="Followed Hyperlink 3 11 2 9" xfId="8506"/>
    <cellStyle name="Followed Hyperlink 3 11 3" xfId="4698"/>
    <cellStyle name="Followed Hyperlink 3 11 3 10" xfId="17488"/>
    <cellStyle name="Followed Hyperlink 3 11 3 11" xfId="17794"/>
    <cellStyle name="Followed Hyperlink 3 11 3 12" xfId="18087"/>
    <cellStyle name="Followed Hyperlink 3 11 3 13" xfId="18355"/>
    <cellStyle name="Followed Hyperlink 3 11 3 14" xfId="18604"/>
    <cellStyle name="Followed Hyperlink 3 11 3 15" xfId="18823"/>
    <cellStyle name="Followed Hyperlink 3 11 3 16" xfId="19009"/>
    <cellStyle name="Followed Hyperlink 3 11 3 17" xfId="19165"/>
    <cellStyle name="Followed Hyperlink 3 11 3 18" xfId="19299"/>
    <cellStyle name="Followed Hyperlink 3 11 3 19" xfId="19404"/>
    <cellStyle name="Followed Hyperlink 3 11 3 2" xfId="12390"/>
    <cellStyle name="Followed Hyperlink 3 11 3 20" xfId="19478"/>
    <cellStyle name="Followed Hyperlink 3 11 3 21" xfId="20874"/>
    <cellStyle name="Followed Hyperlink 3 11 3 22" xfId="20835"/>
    <cellStyle name="Followed Hyperlink 3 11 3 3" xfId="11917"/>
    <cellStyle name="Followed Hyperlink 3 11 3 4" xfId="15162"/>
    <cellStyle name="Followed Hyperlink 3 11 3 5" xfId="13366"/>
    <cellStyle name="Followed Hyperlink 3 11 3 6" xfId="13408"/>
    <cellStyle name="Followed Hyperlink 3 11 3 7" xfId="10609"/>
    <cellStyle name="Followed Hyperlink 3 11 3 8" xfId="10079"/>
    <cellStyle name="Followed Hyperlink 3 11 3 9" xfId="15792"/>
    <cellStyle name="Followed Hyperlink 3 11 4" xfId="4614"/>
    <cellStyle name="Followed Hyperlink 3 11 4 10" xfId="17465"/>
    <cellStyle name="Followed Hyperlink 3 11 4 11" xfId="17771"/>
    <cellStyle name="Followed Hyperlink 3 11 4 12" xfId="18066"/>
    <cellStyle name="Followed Hyperlink 3 11 4 13" xfId="18334"/>
    <cellStyle name="Followed Hyperlink 3 11 4 14" xfId="18583"/>
    <cellStyle name="Followed Hyperlink 3 11 4 15" xfId="18805"/>
    <cellStyle name="Followed Hyperlink 3 11 4 16" xfId="18994"/>
    <cellStyle name="Followed Hyperlink 3 11 4 17" xfId="19151"/>
    <cellStyle name="Followed Hyperlink 3 11 4 18" xfId="19286"/>
    <cellStyle name="Followed Hyperlink 3 11 4 19" xfId="19395"/>
    <cellStyle name="Followed Hyperlink 3 11 4 2" xfId="12321"/>
    <cellStyle name="Followed Hyperlink 3 11 4 20" xfId="19469"/>
    <cellStyle name="Followed Hyperlink 3 11 4 21" xfId="20845"/>
    <cellStyle name="Followed Hyperlink 3 11 4 22" xfId="21078"/>
    <cellStyle name="Followed Hyperlink 3 11 4 3" xfId="11919"/>
    <cellStyle name="Followed Hyperlink 3 11 4 4" xfId="14067"/>
    <cellStyle name="Followed Hyperlink 3 11 4 5" xfId="9627"/>
    <cellStyle name="Followed Hyperlink 3 11 4 6" xfId="15144"/>
    <cellStyle name="Followed Hyperlink 3 11 4 7" xfId="15532"/>
    <cellStyle name="Followed Hyperlink 3 11 4 8" xfId="12075"/>
    <cellStyle name="Followed Hyperlink 3 11 4 9" xfId="16618"/>
    <cellStyle name="Followed Hyperlink 3 11 5" xfId="4680"/>
    <cellStyle name="Followed Hyperlink 3 11 5 10" xfId="10552"/>
    <cellStyle name="Followed Hyperlink 3 11 5 11" xfId="17178"/>
    <cellStyle name="Followed Hyperlink 3 11 5 12" xfId="16984"/>
    <cellStyle name="Followed Hyperlink 3 11 5 13" xfId="15050"/>
    <cellStyle name="Followed Hyperlink 3 11 5 14" xfId="12813"/>
    <cellStyle name="Followed Hyperlink 3 11 5 15" xfId="10900"/>
    <cellStyle name="Followed Hyperlink 3 11 5 16" xfId="9586"/>
    <cellStyle name="Followed Hyperlink 3 11 5 17" xfId="11462"/>
    <cellStyle name="Followed Hyperlink 3 11 5 18" xfId="14223"/>
    <cellStyle name="Followed Hyperlink 3 11 5 19" xfId="14599"/>
    <cellStyle name="Followed Hyperlink 3 11 5 2" xfId="12378"/>
    <cellStyle name="Followed Hyperlink 3 11 5 20" xfId="11243"/>
    <cellStyle name="Followed Hyperlink 3 11 5 21" xfId="20869"/>
    <cellStyle name="Followed Hyperlink 3 11 5 22" xfId="21421"/>
    <cellStyle name="Followed Hyperlink 3 11 5 3" xfId="11931"/>
    <cellStyle name="Followed Hyperlink 3 11 5 4" xfId="12057"/>
    <cellStyle name="Followed Hyperlink 3 11 5 5" xfId="11579"/>
    <cellStyle name="Followed Hyperlink 3 11 5 6" xfId="13055"/>
    <cellStyle name="Followed Hyperlink 3 11 5 7" xfId="14824"/>
    <cellStyle name="Followed Hyperlink 3 11 5 8" xfId="12444"/>
    <cellStyle name="Followed Hyperlink 3 11 5 9" xfId="17073"/>
    <cellStyle name="Followed Hyperlink 3 11 6" xfId="4623"/>
    <cellStyle name="Followed Hyperlink 3 11 6 10" xfId="15889"/>
    <cellStyle name="Followed Hyperlink 3 11 6 11" xfId="11176"/>
    <cellStyle name="Followed Hyperlink 3 11 6 12" xfId="14516"/>
    <cellStyle name="Followed Hyperlink 3 11 6 13" xfId="12114"/>
    <cellStyle name="Followed Hyperlink 3 11 6 14" xfId="16833"/>
    <cellStyle name="Followed Hyperlink 3 11 6 15" xfId="13783"/>
    <cellStyle name="Followed Hyperlink 3 11 6 16" xfId="16306"/>
    <cellStyle name="Followed Hyperlink 3 11 6 17" xfId="15335"/>
    <cellStyle name="Followed Hyperlink 3 11 6 18" xfId="16780"/>
    <cellStyle name="Followed Hyperlink 3 11 6 19" xfId="11825"/>
    <cellStyle name="Followed Hyperlink 3 11 6 2" xfId="12329"/>
    <cellStyle name="Followed Hyperlink 3 11 6 20" xfId="11907"/>
    <cellStyle name="Followed Hyperlink 3 11 6 21" xfId="20848"/>
    <cellStyle name="Followed Hyperlink 3 11 6 22" xfId="20871"/>
    <cellStyle name="Followed Hyperlink 3 11 6 3" xfId="11075"/>
    <cellStyle name="Followed Hyperlink 3 11 6 4" xfId="13490"/>
    <cellStyle name="Followed Hyperlink 3 11 6 5" xfId="10800"/>
    <cellStyle name="Followed Hyperlink 3 11 6 6" xfId="13071"/>
    <cellStyle name="Followed Hyperlink 3 11 6 7" xfId="11896"/>
    <cellStyle name="Followed Hyperlink 3 11 6 8" xfId="13754"/>
    <cellStyle name="Followed Hyperlink 3 11 6 9" xfId="14176"/>
    <cellStyle name="Followed Hyperlink 3 11 7" xfId="4671"/>
    <cellStyle name="Followed Hyperlink 3 11 7 10" xfId="17067"/>
    <cellStyle name="Followed Hyperlink 3 11 7 11" xfId="17062"/>
    <cellStyle name="Followed Hyperlink 3 11 7 12" xfId="12712"/>
    <cellStyle name="Followed Hyperlink 3 11 7 13" xfId="14760"/>
    <cellStyle name="Followed Hyperlink 3 11 7 14" xfId="17140"/>
    <cellStyle name="Followed Hyperlink 3 11 7 15" xfId="12803"/>
    <cellStyle name="Followed Hyperlink 3 11 7 16" xfId="13310"/>
    <cellStyle name="Followed Hyperlink 3 11 7 17" xfId="16872"/>
    <cellStyle name="Followed Hyperlink 3 11 7 18" xfId="16601"/>
    <cellStyle name="Followed Hyperlink 3 11 7 19" xfId="16912"/>
    <cellStyle name="Followed Hyperlink 3 11 7 2" xfId="12369"/>
    <cellStyle name="Followed Hyperlink 3 11 7 20" xfId="10939"/>
    <cellStyle name="Followed Hyperlink 3 11 7 21" xfId="20866"/>
    <cellStyle name="Followed Hyperlink 3 11 7 22" xfId="20882"/>
    <cellStyle name="Followed Hyperlink 3 11 7 3" xfId="11048"/>
    <cellStyle name="Followed Hyperlink 3 11 7 4" xfId="12465"/>
    <cellStyle name="Followed Hyperlink 3 11 7 5" xfId="13017"/>
    <cellStyle name="Followed Hyperlink 3 11 7 6" xfId="13659"/>
    <cellStyle name="Followed Hyperlink 3 11 7 7" xfId="10038"/>
    <cellStyle name="Followed Hyperlink 3 11 7 8" xfId="10957"/>
    <cellStyle name="Followed Hyperlink 3 11 7 9" xfId="14502"/>
    <cellStyle name="Followed Hyperlink 3 11 8" xfId="4631"/>
    <cellStyle name="Followed Hyperlink 3 11 8 10" xfId="9114"/>
    <cellStyle name="Followed Hyperlink 3 11 8 11" xfId="12678"/>
    <cellStyle name="Followed Hyperlink 3 11 8 12" xfId="16543"/>
    <cellStyle name="Followed Hyperlink 3 11 8 13" xfId="11868"/>
    <cellStyle name="Followed Hyperlink 3 11 8 14" xfId="9373"/>
    <cellStyle name="Followed Hyperlink 3 11 8 15" xfId="16783"/>
    <cellStyle name="Followed Hyperlink 3 11 8 16" xfId="16929"/>
    <cellStyle name="Followed Hyperlink 3 11 8 17" xfId="12212"/>
    <cellStyle name="Followed Hyperlink 3 11 8 18" xfId="13852"/>
    <cellStyle name="Followed Hyperlink 3 11 8 19" xfId="16822"/>
    <cellStyle name="Followed Hyperlink 3 11 8 2" xfId="12336"/>
    <cellStyle name="Followed Hyperlink 3 11 8 20" xfId="16074"/>
    <cellStyle name="Followed Hyperlink 3 11 8 21" xfId="20851"/>
    <cellStyle name="Followed Hyperlink 3 11 8 22" xfId="20947"/>
    <cellStyle name="Followed Hyperlink 3 11 8 3" xfId="10968"/>
    <cellStyle name="Followed Hyperlink 3 11 8 4" xfId="12077"/>
    <cellStyle name="Followed Hyperlink 3 11 8 5" xfId="12030"/>
    <cellStyle name="Followed Hyperlink 3 11 8 6" xfId="14114"/>
    <cellStyle name="Followed Hyperlink 3 11 8 7" xfId="12705"/>
    <cellStyle name="Followed Hyperlink 3 11 8 8" xfId="10752"/>
    <cellStyle name="Followed Hyperlink 3 11 8 9" xfId="13492"/>
    <cellStyle name="Followed Hyperlink 3 11 9" xfId="4661"/>
    <cellStyle name="Followed Hyperlink 3 11 9 10" xfId="17187"/>
    <cellStyle name="Followed Hyperlink 3 11 9 11" xfId="17509"/>
    <cellStyle name="Followed Hyperlink 3 11 9 12" xfId="17815"/>
    <cellStyle name="Followed Hyperlink 3 11 9 13" xfId="18108"/>
    <cellStyle name="Followed Hyperlink 3 11 9 14" xfId="18375"/>
    <cellStyle name="Followed Hyperlink 3 11 9 15" xfId="18619"/>
    <cellStyle name="Followed Hyperlink 3 11 9 16" xfId="18836"/>
    <cellStyle name="Followed Hyperlink 3 11 9 17" xfId="19021"/>
    <cellStyle name="Followed Hyperlink 3 11 9 18" xfId="19176"/>
    <cellStyle name="Followed Hyperlink 3 11 9 19" xfId="19306"/>
    <cellStyle name="Followed Hyperlink 3 11 9 2" xfId="12362"/>
    <cellStyle name="Followed Hyperlink 3 11 9 20" xfId="19409"/>
    <cellStyle name="Followed Hyperlink 3 11 9 21" xfId="20863"/>
    <cellStyle name="Followed Hyperlink 3 11 9 22" xfId="20971"/>
    <cellStyle name="Followed Hyperlink 3 11 9 3" xfId="11940"/>
    <cellStyle name="Followed Hyperlink 3 11 9 4" xfId="15238"/>
    <cellStyle name="Followed Hyperlink 3 11 9 5" xfId="15737"/>
    <cellStyle name="Followed Hyperlink 3 11 9 6" xfId="16102"/>
    <cellStyle name="Followed Hyperlink 3 11 9 7" xfId="16461"/>
    <cellStyle name="Followed Hyperlink 3 11 9 8" xfId="15501"/>
    <cellStyle name="Followed Hyperlink 3 11 9 9" xfId="14467"/>
    <cellStyle name="Followed Hyperlink 3 12" xfId="3613"/>
    <cellStyle name="Followed Hyperlink 3 13" xfId="5145"/>
    <cellStyle name="Followed Hyperlink 3 14" xfId="3833"/>
    <cellStyle name="Followed Hyperlink 3 15" xfId="5263"/>
    <cellStyle name="Followed Hyperlink 3 16" xfId="5645"/>
    <cellStyle name="Followed Hyperlink 3 17" xfId="7177"/>
    <cellStyle name="Followed Hyperlink 3 18" xfId="5723"/>
    <cellStyle name="Followed Hyperlink 3 19" xfId="6226"/>
    <cellStyle name="Followed Hyperlink 3 2" xfId="1583"/>
    <cellStyle name="Followed Hyperlink 3 20" xfId="7658"/>
    <cellStyle name="Followed Hyperlink 3 21" xfId="8134"/>
    <cellStyle name="Followed Hyperlink 3 22" xfId="10130"/>
    <cellStyle name="Followed Hyperlink 3 23" xfId="13731"/>
    <cellStyle name="Followed Hyperlink 3 24" xfId="10623"/>
    <cellStyle name="Followed Hyperlink 3 25" xfId="12504"/>
    <cellStyle name="Followed Hyperlink 3 26" xfId="15279"/>
    <cellStyle name="Followed Hyperlink 3 27" xfId="15779"/>
    <cellStyle name="Followed Hyperlink 3 28" xfId="13756"/>
    <cellStyle name="Followed Hyperlink 3 29" xfId="15728"/>
    <cellStyle name="Followed Hyperlink 3 3" xfId="1584"/>
    <cellStyle name="Followed Hyperlink 3 30" xfId="14318"/>
    <cellStyle name="Followed Hyperlink 3 31" xfId="11766"/>
    <cellStyle name="Followed Hyperlink 3 32" xfId="16505"/>
    <cellStyle name="Followed Hyperlink 3 33" xfId="12355"/>
    <cellStyle name="Followed Hyperlink 3 34" xfId="12605"/>
    <cellStyle name="Followed Hyperlink 3 35" xfId="16600"/>
    <cellStyle name="Followed Hyperlink 3 36" xfId="10773"/>
    <cellStyle name="Followed Hyperlink 3 37" xfId="15077"/>
    <cellStyle name="Followed Hyperlink 3 38" xfId="9165"/>
    <cellStyle name="Followed Hyperlink 3 39" xfId="9700"/>
    <cellStyle name="Followed Hyperlink 3 4" xfId="2104"/>
    <cellStyle name="Followed Hyperlink 3 40" xfId="17369"/>
    <cellStyle name="Followed Hyperlink 3 41" xfId="20302"/>
    <cellStyle name="Followed Hyperlink 3 42" xfId="20334"/>
    <cellStyle name="Followed Hyperlink 3 43" xfId="21276"/>
    <cellStyle name="Followed Hyperlink 3 5" xfId="2106"/>
    <cellStyle name="Followed Hyperlink 3 6" xfId="2107"/>
    <cellStyle name="Followed Hyperlink 3 7" xfId="2108"/>
    <cellStyle name="Followed Hyperlink 3 8" xfId="2109"/>
    <cellStyle name="Followed Hyperlink 3 9" xfId="2110"/>
    <cellStyle name="Followed Hyperlink 30" xfId="7959"/>
    <cellStyle name="Followed Hyperlink 30 10" xfId="12825"/>
    <cellStyle name="Followed Hyperlink 30 11" xfId="15834"/>
    <cellStyle name="Followed Hyperlink 30 12" xfId="9619"/>
    <cellStyle name="Followed Hyperlink 30 13" xfId="11103"/>
    <cellStyle name="Followed Hyperlink 30 14" xfId="9674"/>
    <cellStyle name="Followed Hyperlink 30 15" xfId="16960"/>
    <cellStyle name="Followed Hyperlink 30 16" xfId="9957"/>
    <cellStyle name="Followed Hyperlink 30 17" xfId="13934"/>
    <cellStyle name="Followed Hyperlink 30 18" xfId="9688"/>
    <cellStyle name="Followed Hyperlink 30 19" xfId="13707"/>
    <cellStyle name="Followed Hyperlink 30 2" xfId="14672"/>
    <cellStyle name="Followed Hyperlink 30 20" xfId="15798"/>
    <cellStyle name="Followed Hyperlink 30 21" xfId="21104"/>
    <cellStyle name="Followed Hyperlink 30 22" xfId="21337"/>
    <cellStyle name="Followed Hyperlink 30 3" xfId="9382"/>
    <cellStyle name="Followed Hyperlink 30 4" xfId="14512"/>
    <cellStyle name="Followed Hyperlink 30 5" xfId="9528"/>
    <cellStyle name="Followed Hyperlink 30 6" xfId="13155"/>
    <cellStyle name="Followed Hyperlink 30 7" xfId="10896"/>
    <cellStyle name="Followed Hyperlink 30 8" xfId="10874"/>
    <cellStyle name="Followed Hyperlink 30 9" xfId="16570"/>
    <cellStyle name="Followed Hyperlink 31" xfId="8420"/>
    <cellStyle name="Followed Hyperlink 31 10" xfId="16281"/>
    <cellStyle name="Followed Hyperlink 31 11" xfId="13547"/>
    <cellStyle name="Followed Hyperlink 31 12" xfId="9041"/>
    <cellStyle name="Followed Hyperlink 31 13" xfId="9079"/>
    <cellStyle name="Followed Hyperlink 31 14" xfId="13144"/>
    <cellStyle name="Followed Hyperlink 31 15" xfId="13472"/>
    <cellStyle name="Followed Hyperlink 31 16" xfId="15521"/>
    <cellStyle name="Followed Hyperlink 31 17" xfId="12806"/>
    <cellStyle name="Followed Hyperlink 31 18" xfId="13099"/>
    <cellStyle name="Followed Hyperlink 31 19" xfId="12882"/>
    <cellStyle name="Followed Hyperlink 31 2" xfId="14995"/>
    <cellStyle name="Followed Hyperlink 31 20" xfId="15512"/>
    <cellStyle name="Followed Hyperlink 31 21" xfId="21135"/>
    <cellStyle name="Followed Hyperlink 31 22" xfId="21366"/>
    <cellStyle name="Followed Hyperlink 31 3" xfId="9067"/>
    <cellStyle name="Followed Hyperlink 31 4" xfId="14043"/>
    <cellStyle name="Followed Hyperlink 31 5" xfId="9990"/>
    <cellStyle name="Followed Hyperlink 31 6" xfId="11456"/>
    <cellStyle name="Followed Hyperlink 31 7" xfId="12439"/>
    <cellStyle name="Followed Hyperlink 31 8" xfId="11310"/>
    <cellStyle name="Followed Hyperlink 31 9" xfId="16983"/>
    <cellStyle name="Followed Hyperlink 32" xfId="8637"/>
    <cellStyle name="Followed Hyperlink 32 10" xfId="17909"/>
    <cellStyle name="Followed Hyperlink 32 11" xfId="18193"/>
    <cellStyle name="Followed Hyperlink 32 12" xfId="18456"/>
    <cellStyle name="Followed Hyperlink 32 13" xfId="18691"/>
    <cellStyle name="Followed Hyperlink 32 14" xfId="18898"/>
    <cellStyle name="Followed Hyperlink 32 15" xfId="19072"/>
    <cellStyle name="Followed Hyperlink 32 16" xfId="19219"/>
    <cellStyle name="Followed Hyperlink 32 17" xfId="19341"/>
    <cellStyle name="Followed Hyperlink 32 18" xfId="19431"/>
    <cellStyle name="Followed Hyperlink 32 19" xfId="19494"/>
    <cellStyle name="Followed Hyperlink 32 2" xfId="15148"/>
    <cellStyle name="Followed Hyperlink 32 20" xfId="19537"/>
    <cellStyle name="Followed Hyperlink 32 21" xfId="21152"/>
    <cellStyle name="Followed Hyperlink 32 22" xfId="20775"/>
    <cellStyle name="Followed Hyperlink 32 3" xfId="15538"/>
    <cellStyle name="Followed Hyperlink 32 4" xfId="15903"/>
    <cellStyle name="Followed Hyperlink 32 5" xfId="16267"/>
    <cellStyle name="Followed Hyperlink 32 6" xfId="16613"/>
    <cellStyle name="Followed Hyperlink 32 7" xfId="16942"/>
    <cellStyle name="Followed Hyperlink 32 8" xfId="17295"/>
    <cellStyle name="Followed Hyperlink 32 9" xfId="17610"/>
    <cellStyle name="Followed Hyperlink 33" xfId="8812"/>
    <cellStyle name="Followed Hyperlink 33 10" xfId="18004"/>
    <cellStyle name="Followed Hyperlink 33 11" xfId="18277"/>
    <cellStyle name="Followed Hyperlink 33 12" xfId="18534"/>
    <cellStyle name="Followed Hyperlink 33 13" xfId="18760"/>
    <cellStyle name="Followed Hyperlink 33 14" xfId="18955"/>
    <cellStyle name="Followed Hyperlink 33 15" xfId="19120"/>
    <cellStyle name="Followed Hyperlink 33 16" xfId="19258"/>
    <cellStyle name="Followed Hyperlink 33 17" xfId="19374"/>
    <cellStyle name="Followed Hyperlink 33 18" xfId="19455"/>
    <cellStyle name="Followed Hyperlink 33 19" xfId="19510"/>
    <cellStyle name="Followed Hyperlink 33 2" xfId="15269"/>
    <cellStyle name="Followed Hyperlink 33 20" xfId="19551"/>
    <cellStyle name="Followed Hyperlink 33 21" xfId="21167"/>
    <cellStyle name="Followed Hyperlink 33 22" xfId="20800"/>
    <cellStyle name="Followed Hyperlink 33 3" xfId="15655"/>
    <cellStyle name="Followed Hyperlink 33 4" xfId="16011"/>
    <cellStyle name="Followed Hyperlink 33 5" xfId="16383"/>
    <cellStyle name="Followed Hyperlink 33 6" xfId="16714"/>
    <cellStyle name="Followed Hyperlink 33 7" xfId="17056"/>
    <cellStyle name="Followed Hyperlink 33 8" xfId="17397"/>
    <cellStyle name="Followed Hyperlink 33 9" xfId="17708"/>
    <cellStyle name="Followed Hyperlink 34" xfId="19571"/>
    <cellStyle name="Followed Hyperlink 34 2" xfId="21553"/>
    <cellStyle name="Followed Hyperlink 34 3" xfId="20365"/>
    <cellStyle name="Followed Hyperlink 35" xfId="19575"/>
    <cellStyle name="Followed Hyperlink 35 2" xfId="21557"/>
    <cellStyle name="Followed Hyperlink 35 3" xfId="20361"/>
    <cellStyle name="Followed Hyperlink 36" xfId="20132"/>
    <cellStyle name="Followed Hyperlink 36 2" xfId="21587"/>
    <cellStyle name="Followed Hyperlink 36 3" xfId="21609"/>
    <cellStyle name="Followed Hyperlink 37" xfId="20300"/>
    <cellStyle name="Followed Hyperlink 37 2" xfId="21624"/>
    <cellStyle name="Followed Hyperlink 38" xfId="20332"/>
    <cellStyle name="Followed Hyperlink 38 2" xfId="21628"/>
    <cellStyle name="Followed Hyperlink 39" xfId="21200"/>
    <cellStyle name="Followed Hyperlink 39 2" xfId="21630"/>
    <cellStyle name="Followed Hyperlink 4" xfId="1585"/>
    <cellStyle name="Followed Hyperlink 4 10" xfId="2111"/>
    <cellStyle name="Followed Hyperlink 4 11" xfId="21680"/>
    <cellStyle name="Followed Hyperlink 4 12" xfId="21681"/>
    <cellStyle name="Followed Hyperlink 4 13" xfId="21682"/>
    <cellStyle name="Followed Hyperlink 4 14" xfId="21683"/>
    <cellStyle name="Followed Hyperlink 4 15" xfId="21684"/>
    <cellStyle name="Followed Hyperlink 4 2" xfId="2112"/>
    <cellStyle name="Followed Hyperlink 4 3" xfId="2113"/>
    <cellStyle name="Followed Hyperlink 4 4" xfId="2114"/>
    <cellStyle name="Followed Hyperlink 4 5" xfId="2115"/>
    <cellStyle name="Followed Hyperlink 4 6" xfId="2116"/>
    <cellStyle name="Followed Hyperlink 4 7" xfId="2117"/>
    <cellStyle name="Followed Hyperlink 4 8" xfId="2118"/>
    <cellStyle name="Followed Hyperlink 4 9" xfId="2119"/>
    <cellStyle name="Followed Hyperlink 40" xfId="21620"/>
    <cellStyle name="Followed Hyperlink 41" xfId="22364"/>
    <cellStyle name="Followed Hyperlink 5" xfId="2041"/>
    <cellStyle name="Followed Hyperlink 5 10" xfId="2121"/>
    <cellStyle name="Followed Hyperlink 5 11" xfId="3077"/>
    <cellStyle name="Followed Hyperlink 5 11 10" xfId="8508"/>
    <cellStyle name="Followed Hyperlink 5 11 10 10" xfId="17838"/>
    <cellStyle name="Followed Hyperlink 5 11 10 11" xfId="18127"/>
    <cellStyle name="Followed Hyperlink 5 11 10 12" xfId="18394"/>
    <cellStyle name="Followed Hyperlink 5 11 10 13" xfId="18636"/>
    <cellStyle name="Followed Hyperlink 5 11 10 14" xfId="18850"/>
    <cellStyle name="Followed Hyperlink 5 11 10 15" xfId="19032"/>
    <cellStyle name="Followed Hyperlink 5 11 10 16" xfId="19186"/>
    <cellStyle name="Followed Hyperlink 5 11 10 17" xfId="19314"/>
    <cellStyle name="Followed Hyperlink 5 11 10 18" xfId="19413"/>
    <cellStyle name="Followed Hyperlink 5 11 10 19" xfId="19483"/>
    <cellStyle name="Followed Hyperlink 5 11 10 2" xfId="15056"/>
    <cellStyle name="Followed Hyperlink 5 11 10 20" xfId="19528"/>
    <cellStyle name="Followed Hyperlink 5 11 10 21" xfId="21142"/>
    <cellStyle name="Followed Hyperlink 5 11 10 22" xfId="20839"/>
    <cellStyle name="Followed Hyperlink 5 11 10 3" xfId="15444"/>
    <cellStyle name="Followed Hyperlink 5 11 10 4" xfId="15820"/>
    <cellStyle name="Followed Hyperlink 5 11 10 5" xfId="16180"/>
    <cellStyle name="Followed Hyperlink 5 11 10 6" xfId="16533"/>
    <cellStyle name="Followed Hyperlink 5 11 10 7" xfId="16863"/>
    <cellStyle name="Followed Hyperlink 5 11 10 8" xfId="17215"/>
    <cellStyle name="Followed Hyperlink 5 11 10 9" xfId="17535"/>
    <cellStyle name="Followed Hyperlink 5 11 11" xfId="8710"/>
    <cellStyle name="Followed Hyperlink 5 11 11 10" xfId="17953"/>
    <cellStyle name="Followed Hyperlink 5 11 11 11" xfId="18233"/>
    <cellStyle name="Followed Hyperlink 5 11 11 12" xfId="18494"/>
    <cellStyle name="Followed Hyperlink 5 11 11 13" xfId="18722"/>
    <cellStyle name="Followed Hyperlink 5 11 11 14" xfId="18920"/>
    <cellStyle name="Followed Hyperlink 5 11 11 15" xfId="19089"/>
    <cellStyle name="Followed Hyperlink 5 11 11 16" xfId="19232"/>
    <cellStyle name="Followed Hyperlink 5 11 11 17" xfId="19353"/>
    <cellStyle name="Followed Hyperlink 5 11 11 18" xfId="19438"/>
    <cellStyle name="Followed Hyperlink 5 11 11 19" xfId="19499"/>
    <cellStyle name="Followed Hyperlink 5 11 11 2" xfId="15197"/>
    <cellStyle name="Followed Hyperlink 5 11 11 20" xfId="19542"/>
    <cellStyle name="Followed Hyperlink 5 11 11 21" xfId="21158"/>
    <cellStyle name="Followed Hyperlink 5 11 11 22" xfId="21563"/>
    <cellStyle name="Followed Hyperlink 5 11 11 3" xfId="15586"/>
    <cellStyle name="Followed Hyperlink 5 11 11 4" xfId="15944"/>
    <cellStyle name="Followed Hyperlink 5 11 11 5" xfId="16315"/>
    <cellStyle name="Followed Hyperlink 5 11 11 6" xfId="16655"/>
    <cellStyle name="Followed Hyperlink 5 11 11 7" xfId="16990"/>
    <cellStyle name="Followed Hyperlink 5 11 11 8" xfId="17341"/>
    <cellStyle name="Followed Hyperlink 5 11 11 9" xfId="17654"/>
    <cellStyle name="Followed Hyperlink 5 11 12" xfId="8885"/>
    <cellStyle name="Followed Hyperlink 5 11 12 10" xfId="18040"/>
    <cellStyle name="Followed Hyperlink 5 11 12 11" xfId="18311"/>
    <cellStyle name="Followed Hyperlink 5 11 12 12" xfId="18564"/>
    <cellStyle name="Followed Hyperlink 5 11 12 13" xfId="18787"/>
    <cellStyle name="Followed Hyperlink 5 11 12 14" xfId="18978"/>
    <cellStyle name="Followed Hyperlink 5 11 12 15" xfId="19138"/>
    <cellStyle name="Followed Hyperlink 5 11 12 16" xfId="19273"/>
    <cellStyle name="Followed Hyperlink 5 11 12 17" xfId="19386"/>
    <cellStyle name="Followed Hyperlink 5 11 12 18" xfId="19462"/>
    <cellStyle name="Followed Hyperlink 5 11 12 19" xfId="19515"/>
    <cellStyle name="Followed Hyperlink 5 11 12 2" xfId="15318"/>
    <cellStyle name="Followed Hyperlink 5 11 12 20" xfId="19556"/>
    <cellStyle name="Followed Hyperlink 5 11 12 21" xfId="21173"/>
    <cellStyle name="Followed Hyperlink 5 11 12 22" xfId="21079"/>
    <cellStyle name="Followed Hyperlink 5 11 12 3" xfId="15702"/>
    <cellStyle name="Followed Hyperlink 5 11 12 4" xfId="16066"/>
    <cellStyle name="Followed Hyperlink 5 11 12 5" xfId="16426"/>
    <cellStyle name="Followed Hyperlink 5 11 12 6" xfId="16760"/>
    <cellStyle name="Followed Hyperlink 5 11 12 7" xfId="17099"/>
    <cellStyle name="Followed Hyperlink 5 11 12 8" xfId="17434"/>
    <cellStyle name="Followed Hyperlink 5 11 12 9" xfId="17744"/>
    <cellStyle name="Followed Hyperlink 5 11 2" xfId="3496"/>
    <cellStyle name="Followed Hyperlink 5 11 2 10" xfId="8739"/>
    <cellStyle name="Followed Hyperlink 5 11 2 11" xfId="8913"/>
    <cellStyle name="Followed Hyperlink 5 11 2 12" xfId="11538"/>
    <cellStyle name="Followed Hyperlink 5 11 2 13" xfId="11597"/>
    <cellStyle name="Followed Hyperlink 5 11 2 14" xfId="13277"/>
    <cellStyle name="Followed Hyperlink 5 11 2 15" xfId="14780"/>
    <cellStyle name="Followed Hyperlink 5 11 2 16" xfId="15474"/>
    <cellStyle name="Followed Hyperlink 5 11 2 17" xfId="15847"/>
    <cellStyle name="Followed Hyperlink 5 11 2 18" xfId="10581"/>
    <cellStyle name="Followed Hyperlink 5 11 2 19" xfId="16800"/>
    <cellStyle name="Followed Hyperlink 5 11 2 2" xfId="5089"/>
    <cellStyle name="Followed Hyperlink 5 11 2 2 10" xfId="8814"/>
    <cellStyle name="Followed Hyperlink 5 11 2 2 10 10" xfId="18006"/>
    <cellStyle name="Followed Hyperlink 5 11 2 2 10 11" xfId="18279"/>
    <cellStyle name="Followed Hyperlink 5 11 2 2 10 12" xfId="18536"/>
    <cellStyle name="Followed Hyperlink 5 11 2 2 10 13" xfId="18762"/>
    <cellStyle name="Followed Hyperlink 5 11 2 2 10 14" xfId="18957"/>
    <cellStyle name="Followed Hyperlink 5 11 2 2 10 15" xfId="19122"/>
    <cellStyle name="Followed Hyperlink 5 11 2 2 10 16" xfId="19260"/>
    <cellStyle name="Followed Hyperlink 5 11 2 2 10 17" xfId="19376"/>
    <cellStyle name="Followed Hyperlink 5 11 2 2 10 18" xfId="19457"/>
    <cellStyle name="Followed Hyperlink 5 11 2 2 10 19" xfId="19512"/>
    <cellStyle name="Followed Hyperlink 5 11 2 2 10 2" xfId="15271"/>
    <cellStyle name="Followed Hyperlink 5 11 2 2 10 20" xfId="19553"/>
    <cellStyle name="Followed Hyperlink 5 11 2 2 10 21" xfId="21169"/>
    <cellStyle name="Followed Hyperlink 5 11 2 2 10 22" xfId="21585"/>
    <cellStyle name="Followed Hyperlink 5 11 2 2 10 3" xfId="15657"/>
    <cellStyle name="Followed Hyperlink 5 11 2 2 10 4" xfId="16013"/>
    <cellStyle name="Followed Hyperlink 5 11 2 2 10 5" xfId="16385"/>
    <cellStyle name="Followed Hyperlink 5 11 2 2 10 6" xfId="16716"/>
    <cellStyle name="Followed Hyperlink 5 11 2 2 10 7" xfId="17058"/>
    <cellStyle name="Followed Hyperlink 5 11 2 2 10 8" xfId="17399"/>
    <cellStyle name="Followed Hyperlink 5 11 2 2 10 9" xfId="17710"/>
    <cellStyle name="Followed Hyperlink 5 11 2 2 11" xfId="8983"/>
    <cellStyle name="Followed Hyperlink 5 11 2 2 11 10" xfId="18090"/>
    <cellStyle name="Followed Hyperlink 5 11 2 2 11 11" xfId="18358"/>
    <cellStyle name="Followed Hyperlink 5 11 2 2 11 12" xfId="18606"/>
    <cellStyle name="Followed Hyperlink 5 11 2 2 11 13" xfId="18825"/>
    <cellStyle name="Followed Hyperlink 5 11 2 2 11 14" xfId="19011"/>
    <cellStyle name="Followed Hyperlink 5 11 2 2 11 15" xfId="19167"/>
    <cellStyle name="Followed Hyperlink 5 11 2 2 11 16" xfId="19301"/>
    <cellStyle name="Followed Hyperlink 5 11 2 2 11 17" xfId="19406"/>
    <cellStyle name="Followed Hyperlink 5 11 2 2 11 18" xfId="19480"/>
    <cellStyle name="Followed Hyperlink 5 11 2 2 11 19" xfId="19525"/>
    <cellStyle name="Followed Hyperlink 5 11 2 2 11 2" xfId="15389"/>
    <cellStyle name="Followed Hyperlink 5 11 2 2 11 20" xfId="19565"/>
    <cellStyle name="Followed Hyperlink 5 11 2 2 11 21" xfId="21182"/>
    <cellStyle name="Followed Hyperlink 5 11 2 2 11 22" xfId="21331"/>
    <cellStyle name="Followed Hyperlink 5 11 2 2 11 3" xfId="15768"/>
    <cellStyle name="Followed Hyperlink 5 11 2 2 11 4" xfId="16129"/>
    <cellStyle name="Followed Hyperlink 5 11 2 2 11 5" xfId="16484"/>
    <cellStyle name="Followed Hyperlink 5 11 2 2 11 6" xfId="16818"/>
    <cellStyle name="Followed Hyperlink 5 11 2 2 11 7" xfId="17155"/>
    <cellStyle name="Followed Hyperlink 5 11 2 2 11 8" xfId="17491"/>
    <cellStyle name="Followed Hyperlink 5 11 2 2 11 9" xfId="17797"/>
    <cellStyle name="Followed Hyperlink 5 11 2 2 2" xfId="5474"/>
    <cellStyle name="Followed Hyperlink 5 11 2 2 2 10" xfId="10664"/>
    <cellStyle name="Followed Hyperlink 5 11 2 2 2 11" xfId="14847"/>
    <cellStyle name="Followed Hyperlink 5 11 2 2 2 12" xfId="14346"/>
    <cellStyle name="Followed Hyperlink 5 11 2 2 2 13" xfId="13243"/>
    <cellStyle name="Followed Hyperlink 5 11 2 2 2 14" xfId="9379"/>
    <cellStyle name="Followed Hyperlink 5 11 2 2 2 15" xfId="9834"/>
    <cellStyle name="Followed Hyperlink 5 11 2 2 2 16" xfId="17148"/>
    <cellStyle name="Followed Hyperlink 5 11 2 2 2 17" xfId="17274"/>
    <cellStyle name="Followed Hyperlink 5 11 2 2 2 18" xfId="17591"/>
    <cellStyle name="Followed Hyperlink 5 11 2 2 2 19" xfId="17891"/>
    <cellStyle name="Followed Hyperlink 5 11 2 2 2 2" xfId="12952"/>
    <cellStyle name="Followed Hyperlink 5 11 2 2 2 20" xfId="18178"/>
    <cellStyle name="Followed Hyperlink 5 11 2 2 2 21" xfId="20929"/>
    <cellStyle name="Followed Hyperlink 5 11 2 2 2 22" xfId="21521"/>
    <cellStyle name="Followed Hyperlink 5 11 2 2 2 3" xfId="14344"/>
    <cellStyle name="Followed Hyperlink 5 11 2 2 2 4" xfId="9381"/>
    <cellStyle name="Followed Hyperlink 5 11 2 2 2 5" xfId="13832"/>
    <cellStyle name="Followed Hyperlink 5 11 2 2 2 6" xfId="12373"/>
    <cellStyle name="Followed Hyperlink 5 11 2 2 2 7" xfId="11070"/>
    <cellStyle name="Followed Hyperlink 5 11 2 2 2 8" xfId="12885"/>
    <cellStyle name="Followed Hyperlink 5 11 2 2 2 9" xfId="12991"/>
    <cellStyle name="Followed Hyperlink 5 11 2 2 3" xfId="5989"/>
    <cellStyle name="Followed Hyperlink 5 11 2 2 3 10" xfId="12990"/>
    <cellStyle name="Followed Hyperlink 5 11 2 2 3 11" xfId="17219"/>
    <cellStyle name="Followed Hyperlink 5 11 2 2 3 12" xfId="17539"/>
    <cellStyle name="Followed Hyperlink 5 11 2 2 3 13" xfId="17842"/>
    <cellStyle name="Followed Hyperlink 5 11 2 2 3 14" xfId="18131"/>
    <cellStyle name="Followed Hyperlink 5 11 2 2 3 15" xfId="18398"/>
    <cellStyle name="Followed Hyperlink 5 11 2 2 3 16" xfId="18640"/>
    <cellStyle name="Followed Hyperlink 5 11 2 2 3 17" xfId="18854"/>
    <cellStyle name="Followed Hyperlink 5 11 2 2 3 18" xfId="19035"/>
    <cellStyle name="Followed Hyperlink 5 11 2 2 3 19" xfId="19189"/>
    <cellStyle name="Followed Hyperlink 5 11 2 2 3 2" xfId="13307"/>
    <cellStyle name="Followed Hyperlink 5 11 2 2 3 20" xfId="19317"/>
    <cellStyle name="Followed Hyperlink 5 11 2 2 3 21" xfId="20973"/>
    <cellStyle name="Followed Hyperlink 5 11 2 2 3 22" xfId="21278"/>
    <cellStyle name="Followed Hyperlink 5 11 2 2 3 3" xfId="10851"/>
    <cellStyle name="Followed Hyperlink 5 11 2 2 3 4" xfId="14758"/>
    <cellStyle name="Followed Hyperlink 5 11 2 2 3 5" xfId="9298"/>
    <cellStyle name="Followed Hyperlink 5 11 2 2 3 6" xfId="14709"/>
    <cellStyle name="Followed Hyperlink 5 11 2 2 3 7" xfId="9348"/>
    <cellStyle name="Followed Hyperlink 5 11 2 2 3 8" xfId="14694"/>
    <cellStyle name="Followed Hyperlink 5 11 2 2 3 9" xfId="15140"/>
    <cellStyle name="Followed Hyperlink 5 11 2 2 4" xfId="6496"/>
    <cellStyle name="Followed Hyperlink 5 11 2 2 4 10" xfId="9076"/>
    <cellStyle name="Followed Hyperlink 5 11 2 2 4 11" xfId="17421"/>
    <cellStyle name="Followed Hyperlink 5 11 2 2 4 12" xfId="17731"/>
    <cellStyle name="Followed Hyperlink 5 11 2 2 4 13" xfId="18027"/>
    <cellStyle name="Followed Hyperlink 5 11 2 2 4 14" xfId="18299"/>
    <cellStyle name="Followed Hyperlink 5 11 2 2 4 15" xfId="18552"/>
    <cellStyle name="Followed Hyperlink 5 11 2 2 4 16" xfId="18777"/>
    <cellStyle name="Followed Hyperlink 5 11 2 2 4 17" xfId="18969"/>
    <cellStyle name="Followed Hyperlink 5 11 2 2 4 18" xfId="19130"/>
    <cellStyle name="Followed Hyperlink 5 11 2 2 4 19" xfId="19266"/>
    <cellStyle name="Followed Hyperlink 5 11 2 2 4 2" xfId="13666"/>
    <cellStyle name="Followed Hyperlink 5 11 2 2 4 20" xfId="19379"/>
    <cellStyle name="Followed Hyperlink 5 11 2 2 4 21" xfId="21002"/>
    <cellStyle name="Followed Hyperlink 5 11 2 2 4 22" xfId="21313"/>
    <cellStyle name="Followed Hyperlink 5 11 2 2 4 3" xfId="14851"/>
    <cellStyle name="Followed Hyperlink 5 11 2 2 4 4" xfId="12694"/>
    <cellStyle name="Followed Hyperlink 5 11 2 2 4 5" xfId="13104"/>
    <cellStyle name="Followed Hyperlink 5 11 2 2 4 6" xfId="10823"/>
    <cellStyle name="Followed Hyperlink 5 11 2 2 4 7" xfId="14647"/>
    <cellStyle name="Followed Hyperlink 5 11 2 2 4 8" xfId="15136"/>
    <cellStyle name="Followed Hyperlink 5 11 2 2 4 9" xfId="11005"/>
    <cellStyle name="Followed Hyperlink 5 11 2 2 5" xfId="7000"/>
    <cellStyle name="Followed Hyperlink 5 11 2 2 5 10" xfId="15947"/>
    <cellStyle name="Followed Hyperlink 5 11 2 2 5 11" xfId="11623"/>
    <cellStyle name="Followed Hyperlink 5 11 2 2 5 12" xfId="11383"/>
    <cellStyle name="Followed Hyperlink 5 11 2 2 5 13" xfId="16069"/>
    <cellStyle name="Followed Hyperlink 5 11 2 2 5 14" xfId="15828"/>
    <cellStyle name="Followed Hyperlink 5 11 2 2 5 15" xfId="12153"/>
    <cellStyle name="Followed Hyperlink 5 11 2 2 5 16" xfId="13979"/>
    <cellStyle name="Followed Hyperlink 5 11 2 2 5 17" xfId="9867"/>
    <cellStyle name="Followed Hyperlink 5 11 2 2 5 18" xfId="16609"/>
    <cellStyle name="Followed Hyperlink 5 11 2 2 5 19" xfId="12871"/>
    <cellStyle name="Followed Hyperlink 5 11 2 2 5 2" xfId="14005"/>
    <cellStyle name="Followed Hyperlink 5 11 2 2 5 20" xfId="13121"/>
    <cellStyle name="Followed Hyperlink 5 11 2 2 5 21" xfId="21035"/>
    <cellStyle name="Followed Hyperlink 5 11 2 2 5 22" xfId="21264"/>
    <cellStyle name="Followed Hyperlink 5 11 2 2 5 3" xfId="9019"/>
    <cellStyle name="Followed Hyperlink 5 11 2 2 5 4" xfId="12771"/>
    <cellStyle name="Followed Hyperlink 5 11 2 2 5 5" xfId="11947"/>
    <cellStyle name="Followed Hyperlink 5 11 2 2 5 6" xfId="13322"/>
    <cellStyle name="Followed Hyperlink 5 11 2 2 5 7" xfId="15219"/>
    <cellStyle name="Followed Hyperlink 5 11 2 2 5 8" xfId="12893"/>
    <cellStyle name="Followed Hyperlink 5 11 2 2 5 9" xfId="13025"/>
    <cellStyle name="Followed Hyperlink 5 11 2 2 6" xfId="7498"/>
    <cellStyle name="Followed Hyperlink 5 11 2 2 6 10" xfId="12488"/>
    <cellStyle name="Followed Hyperlink 5 11 2 2 6 11" xfId="9774"/>
    <cellStyle name="Followed Hyperlink 5 11 2 2 6 12" xfId="15534"/>
    <cellStyle name="Followed Hyperlink 5 11 2 2 6 13" xfId="13137"/>
    <cellStyle name="Followed Hyperlink 5 11 2 2 6 14" xfId="12967"/>
    <cellStyle name="Followed Hyperlink 5 11 2 2 6 15" xfId="11196"/>
    <cellStyle name="Followed Hyperlink 5 11 2 2 6 16" xfId="9822"/>
    <cellStyle name="Followed Hyperlink 5 11 2 2 6 17" xfId="11128"/>
    <cellStyle name="Followed Hyperlink 5 11 2 2 6 18" xfId="13744"/>
    <cellStyle name="Followed Hyperlink 5 11 2 2 6 19" xfId="14125"/>
    <cellStyle name="Followed Hyperlink 5 11 2 2 6 2" xfId="14356"/>
    <cellStyle name="Followed Hyperlink 5 11 2 2 6 20" xfId="12252"/>
    <cellStyle name="Followed Hyperlink 5 11 2 2 6 21" xfId="21071"/>
    <cellStyle name="Followed Hyperlink 5 11 2 2 6 22" xfId="21381"/>
    <cellStyle name="Followed Hyperlink 5 11 2 2 6 3" xfId="9691"/>
    <cellStyle name="Followed Hyperlink 5 11 2 2 6 4" xfId="13530"/>
    <cellStyle name="Followed Hyperlink 5 11 2 2 6 5" xfId="10753"/>
    <cellStyle name="Followed Hyperlink 5 11 2 2 6 6" xfId="13237"/>
    <cellStyle name="Followed Hyperlink 5 11 2 2 6 7" xfId="10881"/>
    <cellStyle name="Followed Hyperlink 5 11 2 2 6 8" xfId="14725"/>
    <cellStyle name="Followed Hyperlink 5 11 2 2 6 9" xfId="16301"/>
    <cellStyle name="Followed Hyperlink 5 11 2 2 7" xfId="7976"/>
    <cellStyle name="Followed Hyperlink 5 11 2 2 7 10" xfId="12080"/>
    <cellStyle name="Followed Hyperlink 5 11 2 2 7 11" xfId="13878"/>
    <cellStyle name="Followed Hyperlink 5 11 2 2 7 12" xfId="13851"/>
    <cellStyle name="Followed Hyperlink 5 11 2 2 7 13" xfId="15250"/>
    <cellStyle name="Followed Hyperlink 5 11 2 2 7 14" xfId="15191"/>
    <cellStyle name="Followed Hyperlink 5 11 2 2 7 15" xfId="16966"/>
    <cellStyle name="Followed Hyperlink 5 11 2 2 7 16" xfId="14942"/>
    <cellStyle name="Followed Hyperlink 5 11 2 2 7 17" xfId="15989"/>
    <cellStyle name="Followed Hyperlink 5 11 2 2 7 18" xfId="10173"/>
    <cellStyle name="Followed Hyperlink 5 11 2 2 7 19" xfId="10635"/>
    <cellStyle name="Followed Hyperlink 5 11 2 2 7 2" xfId="14685"/>
    <cellStyle name="Followed Hyperlink 5 11 2 2 7 20" xfId="14075"/>
    <cellStyle name="Followed Hyperlink 5 11 2 2 7 21" xfId="21107"/>
    <cellStyle name="Followed Hyperlink 5 11 2 2 7 22" xfId="21103"/>
    <cellStyle name="Followed Hyperlink 5 11 2 2 7 3" xfId="9368"/>
    <cellStyle name="Followed Hyperlink 5 11 2 2 7 4" xfId="11228"/>
    <cellStyle name="Followed Hyperlink 5 11 2 2 7 5" xfId="14973"/>
    <cellStyle name="Followed Hyperlink 5 11 2 2 7 6" xfId="9091"/>
    <cellStyle name="Followed Hyperlink 5 11 2 2 7 7" xfId="12622"/>
    <cellStyle name="Followed Hyperlink 5 11 2 2 7 8" xfId="15337"/>
    <cellStyle name="Followed Hyperlink 5 11 2 2 7 9" xfId="10685"/>
    <cellStyle name="Followed Hyperlink 5 11 2 2 8" xfId="8437"/>
    <cellStyle name="Followed Hyperlink 5 11 2 2 8 10" xfId="9652"/>
    <cellStyle name="Followed Hyperlink 5 11 2 2 8 11" xfId="13043"/>
    <cellStyle name="Followed Hyperlink 5 11 2 2 8 12" xfId="16593"/>
    <cellStyle name="Followed Hyperlink 5 11 2 2 8 13" xfId="16290"/>
    <cellStyle name="Followed Hyperlink 5 11 2 2 8 14" xfId="10981"/>
    <cellStyle name="Followed Hyperlink 5 11 2 2 8 15" xfId="17072"/>
    <cellStyle name="Followed Hyperlink 5 11 2 2 8 16" xfId="14513"/>
    <cellStyle name="Followed Hyperlink 5 11 2 2 8 17" xfId="15404"/>
    <cellStyle name="Followed Hyperlink 5 11 2 2 8 18" xfId="10790"/>
    <cellStyle name="Followed Hyperlink 5 11 2 2 8 19" xfId="15347"/>
    <cellStyle name="Followed Hyperlink 5 11 2 2 8 2" xfId="15007"/>
    <cellStyle name="Followed Hyperlink 5 11 2 2 8 20" xfId="17450"/>
    <cellStyle name="Followed Hyperlink 5 11 2 2 8 21" xfId="21138"/>
    <cellStyle name="Followed Hyperlink 5 11 2 2 8 22" xfId="21485"/>
    <cellStyle name="Followed Hyperlink 5 11 2 2 8 3" xfId="9056"/>
    <cellStyle name="Followed Hyperlink 5 11 2 2 8 4" xfId="11532"/>
    <cellStyle name="Followed Hyperlink 5 11 2 2 8 5" xfId="13118"/>
    <cellStyle name="Followed Hyperlink 5 11 2 2 8 6" xfId="11561"/>
    <cellStyle name="Followed Hyperlink 5 11 2 2 8 7" xfId="15394"/>
    <cellStyle name="Followed Hyperlink 5 11 2 2 8 8" xfId="17173"/>
    <cellStyle name="Followed Hyperlink 5 11 2 2 8 9" xfId="14008"/>
    <cellStyle name="Followed Hyperlink 5 11 2 2 9" xfId="8639"/>
    <cellStyle name="Followed Hyperlink 5 11 2 2 9 10" xfId="17911"/>
    <cellStyle name="Followed Hyperlink 5 11 2 2 9 11" xfId="18195"/>
    <cellStyle name="Followed Hyperlink 5 11 2 2 9 12" xfId="18458"/>
    <cellStyle name="Followed Hyperlink 5 11 2 2 9 13" xfId="18693"/>
    <cellStyle name="Followed Hyperlink 5 11 2 2 9 14" xfId="18900"/>
    <cellStyle name="Followed Hyperlink 5 11 2 2 9 15" xfId="19074"/>
    <cellStyle name="Followed Hyperlink 5 11 2 2 9 16" xfId="19221"/>
    <cellStyle name="Followed Hyperlink 5 11 2 2 9 17" xfId="19343"/>
    <cellStyle name="Followed Hyperlink 5 11 2 2 9 18" xfId="19433"/>
    <cellStyle name="Followed Hyperlink 5 11 2 2 9 19" xfId="19496"/>
    <cellStyle name="Followed Hyperlink 5 11 2 2 9 2" xfId="15150"/>
    <cellStyle name="Followed Hyperlink 5 11 2 2 9 20" xfId="19539"/>
    <cellStyle name="Followed Hyperlink 5 11 2 2 9 21" xfId="21154"/>
    <cellStyle name="Followed Hyperlink 5 11 2 2 9 22" xfId="21429"/>
    <cellStyle name="Followed Hyperlink 5 11 2 2 9 3" xfId="15540"/>
    <cellStyle name="Followed Hyperlink 5 11 2 2 9 4" xfId="15905"/>
    <cellStyle name="Followed Hyperlink 5 11 2 2 9 5" xfId="16269"/>
    <cellStyle name="Followed Hyperlink 5 11 2 2 9 6" xfId="16615"/>
    <cellStyle name="Followed Hyperlink 5 11 2 2 9 7" xfId="16944"/>
    <cellStyle name="Followed Hyperlink 5 11 2 2 9 8" xfId="17297"/>
    <cellStyle name="Followed Hyperlink 5 11 2 2 9 9" xfId="17612"/>
    <cellStyle name="Followed Hyperlink 5 11 2 20" xfId="16453"/>
    <cellStyle name="Followed Hyperlink 5 11 2 21" xfId="17453"/>
    <cellStyle name="Followed Hyperlink 5 11 2 22" xfId="17761"/>
    <cellStyle name="Followed Hyperlink 5 11 2 23" xfId="18056"/>
    <cellStyle name="Followed Hyperlink 5 11 2 24" xfId="18326"/>
    <cellStyle name="Followed Hyperlink 5 11 2 25" xfId="18575"/>
    <cellStyle name="Followed Hyperlink 5 11 2 26" xfId="18798"/>
    <cellStyle name="Followed Hyperlink 5 11 2 27" xfId="18989"/>
    <cellStyle name="Followed Hyperlink 5 11 2 28" xfId="19147"/>
    <cellStyle name="Followed Hyperlink 5 11 2 29" xfId="19282"/>
    <cellStyle name="Followed Hyperlink 5 11 2 3" xfId="5609"/>
    <cellStyle name="Followed Hyperlink 5 11 2 30" xfId="19392"/>
    <cellStyle name="Followed Hyperlink 5 11 2 31" xfId="20789"/>
    <cellStyle name="Followed Hyperlink 5 11 2 32" xfId="21405"/>
    <cellStyle name="Followed Hyperlink 5 11 2 4" xfId="6115"/>
    <cellStyle name="Followed Hyperlink 5 11 2 5" xfId="6621"/>
    <cellStyle name="Followed Hyperlink 5 11 2 6" xfId="7124"/>
    <cellStyle name="Followed Hyperlink 5 11 2 7" xfId="7623"/>
    <cellStyle name="Followed Hyperlink 5 11 2 8" xfId="8100"/>
    <cellStyle name="Followed Hyperlink 5 11 2 9" xfId="8538"/>
    <cellStyle name="Followed Hyperlink 5 11 3" xfId="5035"/>
    <cellStyle name="Followed Hyperlink 5 11 3 10" xfId="12152"/>
    <cellStyle name="Followed Hyperlink 5 11 3 11" xfId="15664"/>
    <cellStyle name="Followed Hyperlink 5 11 3 12" xfId="16125"/>
    <cellStyle name="Followed Hyperlink 5 11 3 13" xfId="15951"/>
    <cellStyle name="Followed Hyperlink 5 11 3 14" xfId="12564"/>
    <cellStyle name="Followed Hyperlink 5 11 3 15" xfId="9226"/>
    <cellStyle name="Followed Hyperlink 5 11 3 16" xfId="16781"/>
    <cellStyle name="Followed Hyperlink 5 11 3 17" xfId="17284"/>
    <cellStyle name="Followed Hyperlink 5 11 3 18" xfId="17601"/>
    <cellStyle name="Followed Hyperlink 5 11 3 19" xfId="17900"/>
    <cellStyle name="Followed Hyperlink 5 11 3 2" xfId="12632"/>
    <cellStyle name="Followed Hyperlink 5 11 3 20" xfId="18186"/>
    <cellStyle name="Followed Hyperlink 5 11 3 21" xfId="20891"/>
    <cellStyle name="Followed Hyperlink 5 11 3 22" xfId="21190"/>
    <cellStyle name="Followed Hyperlink 5 11 3 3" xfId="13371"/>
    <cellStyle name="Followed Hyperlink 5 11 3 4" xfId="10638"/>
    <cellStyle name="Followed Hyperlink 5 11 3 5" xfId="14604"/>
    <cellStyle name="Followed Hyperlink 5 11 3 6" xfId="9440"/>
    <cellStyle name="Followed Hyperlink 5 11 3 7" xfId="12595"/>
    <cellStyle name="Followed Hyperlink 5 11 3 8" xfId="17161"/>
    <cellStyle name="Followed Hyperlink 5 11 3 9" xfId="13820"/>
    <cellStyle name="Followed Hyperlink 5 11 4" xfId="5554"/>
    <cellStyle name="Followed Hyperlink 5 11 4 10" xfId="14788"/>
    <cellStyle name="Followed Hyperlink 5 11 4 11" xfId="12971"/>
    <cellStyle name="Followed Hyperlink 5 11 4 12" xfId="16949"/>
    <cellStyle name="Followed Hyperlink 5 11 4 13" xfId="9490"/>
    <cellStyle name="Followed Hyperlink 5 11 4 14" xfId="13639"/>
    <cellStyle name="Followed Hyperlink 5 11 4 15" xfId="15882"/>
    <cellStyle name="Followed Hyperlink 5 11 4 16" xfId="12422"/>
    <cellStyle name="Followed Hyperlink 5 11 4 17" xfId="16704"/>
    <cellStyle name="Followed Hyperlink 5 11 4 18" xfId="16745"/>
    <cellStyle name="Followed Hyperlink 5 11 4 19" xfId="9063"/>
    <cellStyle name="Followed Hyperlink 5 11 4 2" xfId="13005"/>
    <cellStyle name="Followed Hyperlink 5 11 4 20" xfId="15974"/>
    <cellStyle name="Followed Hyperlink 5 11 4 21" xfId="20942"/>
    <cellStyle name="Followed Hyperlink 5 11 4 22" xfId="20879"/>
    <cellStyle name="Followed Hyperlink 5 11 4 3" xfId="11244"/>
    <cellStyle name="Followed Hyperlink 5 11 4 4" xfId="15101"/>
    <cellStyle name="Followed Hyperlink 5 11 4 5" xfId="11018"/>
    <cellStyle name="Followed Hyperlink 5 11 4 6" xfId="11373"/>
    <cellStyle name="Followed Hyperlink 5 11 4 7" xfId="11348"/>
    <cellStyle name="Followed Hyperlink 5 11 4 8" xfId="9615"/>
    <cellStyle name="Followed Hyperlink 5 11 4 9" xfId="16535"/>
    <cellStyle name="Followed Hyperlink 5 11 5" xfId="6060"/>
    <cellStyle name="Followed Hyperlink 5 11 5 10" xfId="16253"/>
    <cellStyle name="Followed Hyperlink 5 11 5 11" xfId="10806"/>
    <cellStyle name="Followed Hyperlink 5 11 5 12" xfId="15466"/>
    <cellStyle name="Followed Hyperlink 5 11 5 13" xfId="15696"/>
    <cellStyle name="Followed Hyperlink 5 11 5 14" xfId="16848"/>
    <cellStyle name="Followed Hyperlink 5 11 5 15" xfId="12127"/>
    <cellStyle name="Followed Hyperlink 5 11 5 16" xfId="13423"/>
    <cellStyle name="Followed Hyperlink 5 11 5 17" xfId="14236"/>
    <cellStyle name="Followed Hyperlink 5 11 5 18" xfId="12641"/>
    <cellStyle name="Followed Hyperlink 5 11 5 19" xfId="11446"/>
    <cellStyle name="Followed Hyperlink 5 11 5 2" xfId="13364"/>
    <cellStyle name="Followed Hyperlink 5 11 5 20" xfId="10909"/>
    <cellStyle name="Followed Hyperlink 5 11 5 21" xfId="20976"/>
    <cellStyle name="Followed Hyperlink 5 11 5 22" xfId="21332"/>
    <cellStyle name="Followed Hyperlink 5 11 5 3" xfId="10838"/>
    <cellStyle name="Followed Hyperlink 5 11 5 4" xfId="11385"/>
    <cellStyle name="Followed Hyperlink 5 11 5 5" xfId="14979"/>
    <cellStyle name="Followed Hyperlink 5 11 5 6" xfId="9084"/>
    <cellStyle name="Followed Hyperlink 5 11 5 7" xfId="15309"/>
    <cellStyle name="Followed Hyperlink 5 11 5 8" xfId="9361"/>
    <cellStyle name="Followed Hyperlink 5 11 5 9" xfId="16788"/>
    <cellStyle name="Followed Hyperlink 5 11 6" xfId="6567"/>
    <cellStyle name="Followed Hyperlink 5 11 6 10" xfId="10698"/>
    <cellStyle name="Followed Hyperlink 5 11 6 11" xfId="14958"/>
    <cellStyle name="Followed Hyperlink 5 11 6 12" xfId="15298"/>
    <cellStyle name="Followed Hyperlink 5 11 6 13" xfId="13229"/>
    <cellStyle name="Followed Hyperlink 5 11 6 14" xfId="10055"/>
    <cellStyle name="Followed Hyperlink 5 11 6 15" xfId="9816"/>
    <cellStyle name="Followed Hyperlink 5 11 6 16" xfId="16468"/>
    <cellStyle name="Followed Hyperlink 5 11 6 17" xfId="16975"/>
    <cellStyle name="Followed Hyperlink 5 11 6 18" xfId="13535"/>
    <cellStyle name="Followed Hyperlink 5 11 6 19" xfId="12912"/>
    <cellStyle name="Followed Hyperlink 5 11 6 2" xfId="13711"/>
    <cellStyle name="Followed Hyperlink 5 11 6 20" xfId="16473"/>
    <cellStyle name="Followed Hyperlink 5 11 6 21" xfId="21005"/>
    <cellStyle name="Followed Hyperlink 5 11 6 22" xfId="20837"/>
    <cellStyle name="Followed Hyperlink 5 11 6 3" xfId="14087"/>
    <cellStyle name="Followed Hyperlink 5 11 6 4" xfId="9605"/>
    <cellStyle name="Followed Hyperlink 5 11 6 5" xfId="13518"/>
    <cellStyle name="Followed Hyperlink 5 11 6 6" xfId="10770"/>
    <cellStyle name="Followed Hyperlink 5 11 6 7" xfId="11392"/>
    <cellStyle name="Followed Hyperlink 5 11 6 8" xfId="15705"/>
    <cellStyle name="Followed Hyperlink 5 11 6 9" xfId="13235"/>
    <cellStyle name="Followed Hyperlink 5 11 7" xfId="7071"/>
    <cellStyle name="Followed Hyperlink 5 11 7 10" xfId="13177"/>
    <cellStyle name="Followed Hyperlink 5 11 7 11" xfId="9053"/>
    <cellStyle name="Followed Hyperlink 5 11 7 12" xfId="11663"/>
    <cellStyle name="Followed Hyperlink 5 11 7 13" xfId="9889"/>
    <cellStyle name="Followed Hyperlink 5 11 7 14" xfId="11472"/>
    <cellStyle name="Followed Hyperlink 5 11 7 15" xfId="14517"/>
    <cellStyle name="Followed Hyperlink 5 11 7 16" xfId="17325"/>
    <cellStyle name="Followed Hyperlink 5 11 7 17" xfId="17639"/>
    <cellStyle name="Followed Hyperlink 5 11 7 18" xfId="17938"/>
    <cellStyle name="Followed Hyperlink 5 11 7 19" xfId="18220"/>
    <cellStyle name="Followed Hyperlink 5 11 7 2" xfId="14049"/>
    <cellStyle name="Followed Hyperlink 5 11 7 20" xfId="18481"/>
    <cellStyle name="Followed Hyperlink 5 11 7 21" xfId="21038"/>
    <cellStyle name="Followed Hyperlink 5 11 7 22" xfId="21536"/>
    <cellStyle name="Followed Hyperlink 5 11 7 3" xfId="9983"/>
    <cellStyle name="Followed Hyperlink 5 11 7 4" xfId="14522"/>
    <cellStyle name="Followed Hyperlink 5 11 7 5" xfId="9518"/>
    <cellStyle name="Followed Hyperlink 5 11 7 6" xfId="14204"/>
    <cellStyle name="Followed Hyperlink 5 11 7 7" xfId="9836"/>
    <cellStyle name="Followed Hyperlink 5 11 7 8" xfId="15952"/>
    <cellStyle name="Followed Hyperlink 5 11 7 9" xfId="15324"/>
    <cellStyle name="Followed Hyperlink 5 11 8" xfId="7570"/>
    <cellStyle name="Followed Hyperlink 5 11 8 10" xfId="9718"/>
    <cellStyle name="Followed Hyperlink 5 11 8 11" xfId="9012"/>
    <cellStyle name="Followed Hyperlink 5 11 8 12" xfId="9989"/>
    <cellStyle name="Followed Hyperlink 5 11 8 13" xfId="13695"/>
    <cellStyle name="Followed Hyperlink 5 11 8 14" xfId="16467"/>
    <cellStyle name="Followed Hyperlink 5 11 8 15" xfId="17321"/>
    <cellStyle name="Followed Hyperlink 5 11 8 16" xfId="17635"/>
    <cellStyle name="Followed Hyperlink 5 11 8 17" xfId="17934"/>
    <cellStyle name="Followed Hyperlink 5 11 8 18" xfId="18216"/>
    <cellStyle name="Followed Hyperlink 5 11 8 19" xfId="18477"/>
    <cellStyle name="Followed Hyperlink 5 11 8 2" xfId="14407"/>
    <cellStyle name="Followed Hyperlink 5 11 8 20" xfId="18709"/>
    <cellStyle name="Followed Hyperlink 5 11 8 21" xfId="21075"/>
    <cellStyle name="Followed Hyperlink 5 11 8 22" xfId="21490"/>
    <cellStyle name="Followed Hyperlink 5 11 8 3" xfId="9643"/>
    <cellStyle name="Followed Hyperlink 5 11 8 4" xfId="14216"/>
    <cellStyle name="Followed Hyperlink 5 11 8 5" xfId="9825"/>
    <cellStyle name="Followed Hyperlink 5 11 8 6" xfId="12822"/>
    <cellStyle name="Followed Hyperlink 5 11 8 7" xfId="14816"/>
    <cellStyle name="Followed Hyperlink 5 11 8 8" xfId="16046"/>
    <cellStyle name="Followed Hyperlink 5 11 8 9" xfId="16621"/>
    <cellStyle name="Followed Hyperlink 5 11 9" xfId="8047"/>
    <cellStyle name="Followed Hyperlink 5 11 9 10" xfId="17416"/>
    <cellStyle name="Followed Hyperlink 5 11 9 11" xfId="17726"/>
    <cellStyle name="Followed Hyperlink 5 11 9 12" xfId="18022"/>
    <cellStyle name="Followed Hyperlink 5 11 9 13" xfId="18294"/>
    <cellStyle name="Followed Hyperlink 5 11 9 14" xfId="18549"/>
    <cellStyle name="Followed Hyperlink 5 11 9 15" xfId="18775"/>
    <cellStyle name="Followed Hyperlink 5 11 9 16" xfId="18968"/>
    <cellStyle name="Followed Hyperlink 5 11 9 17" xfId="19129"/>
    <cellStyle name="Followed Hyperlink 5 11 9 18" xfId="19265"/>
    <cellStyle name="Followed Hyperlink 5 11 9 19" xfId="19378"/>
    <cellStyle name="Followed Hyperlink 5 11 9 2" xfId="14737"/>
    <cellStyle name="Followed Hyperlink 5 11 9 20" xfId="19459"/>
    <cellStyle name="Followed Hyperlink 5 11 9 21" xfId="21111"/>
    <cellStyle name="Followed Hyperlink 5 11 9 22" xfId="21231"/>
    <cellStyle name="Followed Hyperlink 5 11 9 3" xfId="9320"/>
    <cellStyle name="Followed Hyperlink 5 11 9 4" xfId="15293"/>
    <cellStyle name="Followed Hyperlink 5 11 9 5" xfId="15678"/>
    <cellStyle name="Followed Hyperlink 5 11 9 6" xfId="16034"/>
    <cellStyle name="Followed Hyperlink 5 11 9 7" xfId="16403"/>
    <cellStyle name="Followed Hyperlink 5 11 9 8" xfId="14376"/>
    <cellStyle name="Followed Hyperlink 5 11 9 9" xfId="12143"/>
    <cellStyle name="Followed Hyperlink 5 12" xfId="3633"/>
    <cellStyle name="Followed Hyperlink 5 13" xfId="5412"/>
    <cellStyle name="Followed Hyperlink 5 14" xfId="5927"/>
    <cellStyle name="Followed Hyperlink 5 15" xfId="6433"/>
    <cellStyle name="Followed Hyperlink 5 16" xfId="6937"/>
    <cellStyle name="Followed Hyperlink 5 17" xfId="7430"/>
    <cellStyle name="Followed Hyperlink 5 18" xfId="7916"/>
    <cellStyle name="Followed Hyperlink 5 19" xfId="8378"/>
    <cellStyle name="Followed Hyperlink 5 2" xfId="2120"/>
    <cellStyle name="Followed Hyperlink 5 20" xfId="8636"/>
    <cellStyle name="Followed Hyperlink 5 21" xfId="8811"/>
    <cellStyle name="Followed Hyperlink 5 22" xfId="10524"/>
    <cellStyle name="Followed Hyperlink 5 23" xfId="13926"/>
    <cellStyle name="Followed Hyperlink 5 24" xfId="10117"/>
    <cellStyle name="Followed Hyperlink 5 25" xfId="11711"/>
    <cellStyle name="Followed Hyperlink 5 26" xfId="14793"/>
    <cellStyle name="Followed Hyperlink 5 27" xfId="15493"/>
    <cellStyle name="Followed Hyperlink 5 28" xfId="16169"/>
    <cellStyle name="Followed Hyperlink 5 29" xfId="11672"/>
    <cellStyle name="Followed Hyperlink 5 3" xfId="2122"/>
    <cellStyle name="Followed Hyperlink 5 30" xfId="10018"/>
    <cellStyle name="Followed Hyperlink 5 31" xfId="17001"/>
    <cellStyle name="Followed Hyperlink 5 32" xfId="16599"/>
    <cellStyle name="Followed Hyperlink 5 33" xfId="9287"/>
    <cellStyle name="Followed Hyperlink 5 34" xfId="9638"/>
    <cellStyle name="Followed Hyperlink 5 35" xfId="13297"/>
    <cellStyle name="Followed Hyperlink 5 36" xfId="13612"/>
    <cellStyle name="Followed Hyperlink 5 37" xfId="11525"/>
    <cellStyle name="Followed Hyperlink 5 38" xfId="16166"/>
    <cellStyle name="Followed Hyperlink 5 39" xfId="13668"/>
    <cellStyle name="Followed Hyperlink 5 4" xfId="2123"/>
    <cellStyle name="Followed Hyperlink 5 40" xfId="13621"/>
    <cellStyle name="Followed Hyperlink 5 41" xfId="20721"/>
    <cellStyle name="Followed Hyperlink 5 42" xfId="20827"/>
    <cellStyle name="Followed Hyperlink 5 5" xfId="2124"/>
    <cellStyle name="Followed Hyperlink 5 6" xfId="2125"/>
    <cellStyle name="Followed Hyperlink 5 7" xfId="2126"/>
    <cellStyle name="Followed Hyperlink 5 8" xfId="2127"/>
    <cellStyle name="Followed Hyperlink 5 9" xfId="2128"/>
    <cellStyle name="Followed Hyperlink 6" xfId="2129"/>
    <cellStyle name="Followed Hyperlink 6 10" xfId="2130"/>
    <cellStyle name="Followed Hyperlink 6 11" xfId="21685"/>
    <cellStyle name="Followed Hyperlink 6 12" xfId="21686"/>
    <cellStyle name="Followed Hyperlink 6 13" xfId="21687"/>
    <cellStyle name="Followed Hyperlink 6 14" xfId="21688"/>
    <cellStyle name="Followed Hyperlink 6 15" xfId="21689"/>
    <cellStyle name="Followed Hyperlink 6 2" xfId="2131"/>
    <cellStyle name="Followed Hyperlink 6 3" xfId="2132"/>
    <cellStyle name="Followed Hyperlink 6 4" xfId="2133"/>
    <cellStyle name="Followed Hyperlink 6 5" xfId="2134"/>
    <cellStyle name="Followed Hyperlink 6 6" xfId="2135"/>
    <cellStyle name="Followed Hyperlink 6 7" xfId="2136"/>
    <cellStyle name="Followed Hyperlink 6 8" xfId="2137"/>
    <cellStyle name="Followed Hyperlink 6 9" xfId="2138"/>
    <cellStyle name="Followed Hyperlink 7" xfId="2139"/>
    <cellStyle name="Followed Hyperlink 7 10" xfId="2140"/>
    <cellStyle name="Followed Hyperlink 7 11" xfId="21690"/>
    <cellStyle name="Followed Hyperlink 7 12" xfId="21691"/>
    <cellStyle name="Followed Hyperlink 7 13" xfId="21692"/>
    <cellStyle name="Followed Hyperlink 7 14" xfId="21693"/>
    <cellStyle name="Followed Hyperlink 7 15" xfId="21694"/>
    <cellStyle name="Followed Hyperlink 7 2" xfId="2141"/>
    <cellStyle name="Followed Hyperlink 7 3" xfId="2142"/>
    <cellStyle name="Followed Hyperlink 7 4" xfId="2143"/>
    <cellStyle name="Followed Hyperlink 7 5" xfId="2144"/>
    <cellStyle name="Followed Hyperlink 7 6" xfId="2145"/>
    <cellStyle name="Followed Hyperlink 7 7" xfId="2146"/>
    <cellStyle name="Followed Hyperlink 7 8" xfId="2147"/>
    <cellStyle name="Followed Hyperlink 7 9" xfId="2148"/>
    <cellStyle name="Followed Hyperlink 8" xfId="2149"/>
    <cellStyle name="Followed Hyperlink 8 10" xfId="2150"/>
    <cellStyle name="Followed Hyperlink 8 11" xfId="21695"/>
    <cellStyle name="Followed Hyperlink 8 12" xfId="21696"/>
    <cellStyle name="Followed Hyperlink 8 13" xfId="21697"/>
    <cellStyle name="Followed Hyperlink 8 14" xfId="21698"/>
    <cellStyle name="Followed Hyperlink 8 15" xfId="21699"/>
    <cellStyle name="Followed Hyperlink 8 2" xfId="2151"/>
    <cellStyle name="Followed Hyperlink 8 3" xfId="2152"/>
    <cellStyle name="Followed Hyperlink 8 4" xfId="2153"/>
    <cellStyle name="Followed Hyperlink 8 5" xfId="2154"/>
    <cellStyle name="Followed Hyperlink 8 6" xfId="2155"/>
    <cellStyle name="Followed Hyperlink 8 7" xfId="2156"/>
    <cellStyle name="Followed Hyperlink 8 8" xfId="2157"/>
    <cellStyle name="Followed Hyperlink 8 9" xfId="2158"/>
    <cellStyle name="Followed Hyperlink 9" xfId="2159"/>
    <cellStyle name="Followed Hyperlink 9 10" xfId="2160"/>
    <cellStyle name="Followed Hyperlink 9 11" xfId="21700"/>
    <cellStyle name="Followed Hyperlink 9 12" xfId="21701"/>
    <cellStyle name="Followed Hyperlink 9 13" xfId="21702"/>
    <cellStyle name="Followed Hyperlink 9 14" xfId="21703"/>
    <cellStyle name="Followed Hyperlink 9 15" xfId="21704"/>
    <cellStyle name="Followed Hyperlink 9 2" xfId="2161"/>
    <cellStyle name="Followed Hyperlink 9 3" xfId="2162"/>
    <cellStyle name="Followed Hyperlink 9 4" xfId="2163"/>
    <cellStyle name="Followed Hyperlink 9 5" xfId="2164"/>
    <cellStyle name="Followed Hyperlink 9 6" xfId="2165"/>
    <cellStyle name="Followed Hyperlink 9 7" xfId="2166"/>
    <cellStyle name="Followed Hyperlink 9 8" xfId="2167"/>
    <cellStyle name="Followed Hyperlink 9 9" xfId="2168"/>
    <cellStyle name="Hyperlink" xfId="1586"/>
    <cellStyle name="Hyperlink 10" xfId="2170"/>
    <cellStyle name="Hyperlink 10 10" xfId="21705"/>
    <cellStyle name="Hyperlink 10 11" xfId="21706"/>
    <cellStyle name="Hyperlink 10 12" xfId="21707"/>
    <cellStyle name="Hyperlink 10 13" xfId="21708"/>
    <cellStyle name="Hyperlink 10 14" xfId="21709"/>
    <cellStyle name="Hyperlink 10 2" xfId="2171"/>
    <cellStyle name="Hyperlink 10 3" xfId="2172"/>
    <cellStyle name="Hyperlink 10 4" xfId="2173"/>
    <cellStyle name="Hyperlink 10 5" xfId="2174"/>
    <cellStyle name="Hyperlink 10 6" xfId="2175"/>
    <cellStyle name="Hyperlink 10 7" xfId="2176"/>
    <cellStyle name="Hyperlink 10 8" xfId="2177"/>
    <cellStyle name="Hyperlink 10 9" xfId="2178"/>
    <cellStyle name="Hyperlink 11" xfId="2179"/>
    <cellStyle name="Hyperlink 11 10" xfId="21710"/>
    <cellStyle name="Hyperlink 11 11" xfId="21711"/>
    <cellStyle name="Hyperlink 11 12" xfId="21712"/>
    <cellStyle name="Hyperlink 11 13" xfId="21713"/>
    <cellStyle name="Hyperlink 11 14" xfId="21714"/>
    <cellStyle name="Hyperlink 11 2" xfId="2180"/>
    <cellStyle name="Hyperlink 11 3" xfId="2181"/>
    <cellStyle name="Hyperlink 11 4" xfId="2182"/>
    <cellStyle name="Hyperlink 11 5" xfId="2183"/>
    <cellStyle name="Hyperlink 11 6" xfId="2184"/>
    <cellStyle name="Hyperlink 11 7" xfId="2185"/>
    <cellStyle name="Hyperlink 11 8" xfId="2186"/>
    <cellStyle name="Hyperlink 11 9" xfId="2187"/>
    <cellStyle name="Hyperlink 12" xfId="2188"/>
    <cellStyle name="Hyperlink 12 10" xfId="21715"/>
    <cellStyle name="Hyperlink 12 11" xfId="21716"/>
    <cellStyle name="Hyperlink 12 12" xfId="21717"/>
    <cellStyle name="Hyperlink 12 13" xfId="21718"/>
    <cellStyle name="Hyperlink 12 14" xfId="21719"/>
    <cellStyle name="Hyperlink 12 2" xfId="2189"/>
    <cellStyle name="Hyperlink 12 3" xfId="2190"/>
    <cellStyle name="Hyperlink 12 4" xfId="2191"/>
    <cellStyle name="Hyperlink 12 5" xfId="2192"/>
    <cellStyle name="Hyperlink 12 6" xfId="2193"/>
    <cellStyle name="Hyperlink 12 7" xfId="2194"/>
    <cellStyle name="Hyperlink 12 8" xfId="2195"/>
    <cellStyle name="Hyperlink 12 9" xfId="2196"/>
    <cellStyle name="Hyperlink 13" xfId="2197"/>
    <cellStyle name="Hyperlink 13 10" xfId="21720"/>
    <cellStyle name="Hyperlink 13 11" xfId="21721"/>
    <cellStyle name="Hyperlink 13 12" xfId="21722"/>
    <cellStyle name="Hyperlink 13 13" xfId="21723"/>
    <cellStyle name="Hyperlink 13 14" xfId="21724"/>
    <cellStyle name="Hyperlink 13 2" xfId="2198"/>
    <cellStyle name="Hyperlink 13 3" xfId="2199"/>
    <cellStyle name="Hyperlink 13 4" xfId="2200"/>
    <cellStyle name="Hyperlink 13 5" xfId="2201"/>
    <cellStyle name="Hyperlink 13 6" xfId="2202"/>
    <cellStyle name="Hyperlink 13 7" xfId="2203"/>
    <cellStyle name="Hyperlink 13 8" xfId="2204"/>
    <cellStyle name="Hyperlink 13 9" xfId="2205"/>
    <cellStyle name="Hyperlink 14" xfId="2206"/>
    <cellStyle name="Hyperlink 14 10" xfId="21725"/>
    <cellStyle name="Hyperlink 14 2" xfId="2207"/>
    <cellStyle name="Hyperlink 14 3" xfId="2208"/>
    <cellStyle name="Hyperlink 14 4" xfId="2209"/>
    <cellStyle name="Hyperlink 14 5" xfId="2210"/>
    <cellStyle name="Hyperlink 14 6" xfId="2211"/>
    <cellStyle name="Hyperlink 14 7" xfId="21726"/>
    <cellStyle name="Hyperlink 14 8" xfId="21727"/>
    <cellStyle name="Hyperlink 14 9" xfId="21728"/>
    <cellStyle name="Hyperlink 15" xfId="2212"/>
    <cellStyle name="Hyperlink 15 10" xfId="21729"/>
    <cellStyle name="Hyperlink 15 2" xfId="2213"/>
    <cellStyle name="Hyperlink 15 3" xfId="2214"/>
    <cellStyle name="Hyperlink 15 4" xfId="2215"/>
    <cellStyle name="Hyperlink 15 5" xfId="2216"/>
    <cellStyle name="Hyperlink 15 6" xfId="2217"/>
    <cellStyle name="Hyperlink 15 7" xfId="21730"/>
    <cellStyle name="Hyperlink 15 8" xfId="21731"/>
    <cellStyle name="Hyperlink 15 9" xfId="21732"/>
    <cellStyle name="Hyperlink 16" xfId="2218"/>
    <cellStyle name="Hyperlink 16 2" xfId="21733"/>
    <cellStyle name="Hyperlink 16 3" xfId="21734"/>
    <cellStyle name="Hyperlink 16 4" xfId="21735"/>
    <cellStyle name="Hyperlink 16 5" xfId="21736"/>
    <cellStyle name="Hyperlink 17" xfId="2219"/>
    <cellStyle name="Hyperlink 17 2" xfId="21737"/>
    <cellStyle name="Hyperlink 17 3" xfId="21738"/>
    <cellStyle name="Hyperlink 17 4" xfId="21739"/>
    <cellStyle name="Hyperlink 17 5" xfId="21740"/>
    <cellStyle name="Hyperlink 18" xfId="2220"/>
    <cellStyle name="Hyperlink 18 2" xfId="2221"/>
    <cellStyle name="Hyperlink 18 2 10" xfId="13632"/>
    <cellStyle name="Hyperlink 18 2 11" xfId="14997"/>
    <cellStyle name="Hyperlink 18 2 12" xfId="11452"/>
    <cellStyle name="Hyperlink 18 2 13" xfId="9702"/>
    <cellStyle name="Hyperlink 18 2 14" xfId="16787"/>
    <cellStyle name="Hyperlink 18 2 15" xfId="16998"/>
    <cellStyle name="Hyperlink 18 2 16" xfId="12820"/>
    <cellStyle name="Hyperlink 18 2 17" xfId="12797"/>
    <cellStyle name="Hyperlink 18 2 18" xfId="12830"/>
    <cellStyle name="Hyperlink 18 2 19" xfId="17374"/>
    <cellStyle name="Hyperlink 18 2 2" xfId="2222"/>
    <cellStyle name="Hyperlink 18 2 20" xfId="17686"/>
    <cellStyle name="Hyperlink 18 2 21" xfId="17983"/>
    <cellStyle name="Hyperlink 18 2 22" xfId="20724"/>
    <cellStyle name="Hyperlink 18 2 23" xfId="21462"/>
    <cellStyle name="Hyperlink 18 2 3" xfId="10636"/>
    <cellStyle name="Hyperlink 18 2 4" xfId="12199"/>
    <cellStyle name="Hyperlink 18 2 5" xfId="15089"/>
    <cellStyle name="Hyperlink 18 2 6" xfId="12696"/>
    <cellStyle name="Hyperlink 18 2 7" xfId="15378"/>
    <cellStyle name="Hyperlink 18 2 8" xfId="10980"/>
    <cellStyle name="Hyperlink 18 2 9" xfId="16577"/>
    <cellStyle name="Hyperlink 18 3" xfId="21741"/>
    <cellStyle name="Hyperlink 18 4" xfId="21742"/>
    <cellStyle name="Hyperlink 19" xfId="2223"/>
    <cellStyle name="Hyperlink 19 2" xfId="21743"/>
    <cellStyle name="Hyperlink 19 3" xfId="21744"/>
    <cellStyle name="Hyperlink 19 4" xfId="21745"/>
    <cellStyle name="Hyperlink 2" xfId="1587"/>
    <cellStyle name="Hyperlink 2 10" xfId="2225"/>
    <cellStyle name="Hyperlink 2 11" xfId="3079"/>
    <cellStyle name="Hyperlink 2 11 10" xfId="4638"/>
    <cellStyle name="Hyperlink 2 11 10 10" xfId="17135"/>
    <cellStyle name="Hyperlink 2 11 10 11" xfId="17362"/>
    <cellStyle name="Hyperlink 2 11 10 12" xfId="17675"/>
    <cellStyle name="Hyperlink 2 11 10 13" xfId="17972"/>
    <cellStyle name="Hyperlink 2 11 10 14" xfId="18249"/>
    <cellStyle name="Hyperlink 2 11 10 15" xfId="18508"/>
    <cellStyle name="Hyperlink 2 11 10 16" xfId="18735"/>
    <cellStyle name="Hyperlink 2 11 10 17" xfId="18931"/>
    <cellStyle name="Hyperlink 2 11 10 18" xfId="19098"/>
    <cellStyle name="Hyperlink 2 11 10 19" xfId="19239"/>
    <cellStyle name="Hyperlink 2 11 10 2" xfId="12341"/>
    <cellStyle name="Hyperlink 2 11 10 20" xfId="19359"/>
    <cellStyle name="Hyperlink 2 11 10 21" xfId="20853"/>
    <cellStyle name="Hyperlink 2 11 10 22" xfId="21428"/>
    <cellStyle name="Hyperlink 2 11 10 3" xfId="11943"/>
    <cellStyle name="Hyperlink 2 11 10 4" xfId="13063"/>
    <cellStyle name="Hyperlink 2 11 10 5" xfId="15341"/>
    <cellStyle name="Hyperlink 2 11 10 6" xfId="15259"/>
    <cellStyle name="Hyperlink 2 11 10 7" xfId="15758"/>
    <cellStyle name="Hyperlink 2 11 10 8" xfId="9052"/>
    <cellStyle name="Hyperlink 2 11 10 9" xfId="11282"/>
    <cellStyle name="Hyperlink 2 11 11" xfId="4655"/>
    <cellStyle name="Hyperlink 2 11 11 10" xfId="17255"/>
    <cellStyle name="Hyperlink 2 11 11 11" xfId="17573"/>
    <cellStyle name="Hyperlink 2 11 11 12" xfId="17874"/>
    <cellStyle name="Hyperlink 2 11 11 13" xfId="18161"/>
    <cellStyle name="Hyperlink 2 11 11 14" xfId="18427"/>
    <cellStyle name="Hyperlink 2 11 11 15" xfId="18666"/>
    <cellStyle name="Hyperlink 2 11 11 16" xfId="18875"/>
    <cellStyle name="Hyperlink 2 11 11 17" xfId="19052"/>
    <cellStyle name="Hyperlink 2 11 11 18" xfId="19202"/>
    <cellStyle name="Hyperlink 2 11 11 19" xfId="19327"/>
    <cellStyle name="Hyperlink 2 11 11 2" xfId="12356"/>
    <cellStyle name="Hyperlink 2 11 11 20" xfId="19421"/>
    <cellStyle name="Hyperlink 2 11 11 21" xfId="20861"/>
    <cellStyle name="Hyperlink 2 11 11 22" xfId="21358"/>
    <cellStyle name="Hyperlink 2 11 11 3" xfId="11933"/>
    <cellStyle name="Hyperlink 2 11 11 4" xfId="12542"/>
    <cellStyle name="Hyperlink 2 11 11 5" xfId="14366"/>
    <cellStyle name="Hyperlink 2 11 11 6" xfId="9357"/>
    <cellStyle name="Hyperlink 2 11 11 7" xfId="12691"/>
    <cellStyle name="Hyperlink 2 11 11 8" xfId="9664"/>
    <cellStyle name="Hyperlink 2 11 11 9" xfId="17131"/>
    <cellStyle name="Hyperlink 2 11 12" xfId="4646"/>
    <cellStyle name="Hyperlink 2 11 12 10" xfId="14402"/>
    <cellStyle name="Hyperlink 2 11 12 11" xfId="14396"/>
    <cellStyle name="Hyperlink 2 11 12 12" xfId="15732"/>
    <cellStyle name="Hyperlink 2 11 12 13" xfId="12611"/>
    <cellStyle name="Hyperlink 2 11 12 14" xfId="15590"/>
    <cellStyle name="Hyperlink 2 11 12 15" xfId="17464"/>
    <cellStyle name="Hyperlink 2 11 12 16" xfId="17770"/>
    <cellStyle name="Hyperlink 2 11 12 17" xfId="18065"/>
    <cellStyle name="Hyperlink 2 11 12 18" xfId="18333"/>
    <cellStyle name="Hyperlink 2 11 12 19" xfId="18582"/>
    <cellStyle name="Hyperlink 2 11 12 2" xfId="12349"/>
    <cellStyle name="Hyperlink 2 11 12 20" xfId="18804"/>
    <cellStyle name="Hyperlink 2 11 12 21" xfId="20856"/>
    <cellStyle name="Hyperlink 2 11 12 22" xfId="21486"/>
    <cellStyle name="Hyperlink 2 11 12 3" xfId="11062"/>
    <cellStyle name="Hyperlink 2 11 12 4" xfId="13838"/>
    <cellStyle name="Hyperlink 2 11 12 5" xfId="13794"/>
    <cellStyle name="Hyperlink 2 11 12 6" xfId="9904"/>
    <cellStyle name="Hyperlink 2 11 12 7" xfId="14567"/>
    <cellStyle name="Hyperlink 2 11 12 8" xfId="13341"/>
    <cellStyle name="Hyperlink 2 11 12 9" xfId="9731"/>
    <cellStyle name="Hyperlink 2 11 2" xfId="3166"/>
    <cellStyle name="Hyperlink 2 11 2 10" xfId="8741"/>
    <cellStyle name="Hyperlink 2 11 2 11" xfId="8915"/>
    <cellStyle name="Hyperlink 2 11 2 12" xfId="11296"/>
    <cellStyle name="Hyperlink 2 11 2 13" xfId="12257"/>
    <cellStyle name="Hyperlink 2 11 2 14" xfId="11099"/>
    <cellStyle name="Hyperlink 2 11 2 15" xfId="11436"/>
    <cellStyle name="Hyperlink 2 11 2 16" xfId="11603"/>
    <cellStyle name="Hyperlink 2 11 2 17" xfId="12925"/>
    <cellStyle name="Hyperlink 2 11 2 18" xfId="12487"/>
    <cellStyle name="Hyperlink 2 11 2 19" xfId="16348"/>
    <cellStyle name="Hyperlink 2 11 2 2" xfId="5091"/>
    <cellStyle name="Hyperlink 2 11 2 2 10" xfId="8775"/>
    <cellStyle name="Hyperlink 2 11 2 2 10 10" xfId="17987"/>
    <cellStyle name="Hyperlink 2 11 2 2 10 11" xfId="18262"/>
    <cellStyle name="Hyperlink 2 11 2 2 10 12" xfId="18521"/>
    <cellStyle name="Hyperlink 2 11 2 2 10 13" xfId="18748"/>
    <cellStyle name="Hyperlink 2 11 2 2 10 14" xfId="18944"/>
    <cellStyle name="Hyperlink 2 11 2 2 10 15" xfId="19109"/>
    <cellStyle name="Hyperlink 2 11 2 2 10 16" xfId="19249"/>
    <cellStyle name="Hyperlink 2 11 2 2 10 17" xfId="19367"/>
    <cellStyle name="Hyperlink 2 11 2 2 10 18" xfId="19448"/>
    <cellStyle name="Hyperlink 2 11 2 2 10 19" xfId="19507"/>
    <cellStyle name="Hyperlink 2 11 2 2 10 2" xfId="15243"/>
    <cellStyle name="Hyperlink 2 11 2 2 10 20" xfId="19548"/>
    <cellStyle name="Hyperlink 2 11 2 2 10 21" xfId="21164"/>
    <cellStyle name="Hyperlink 2 11 2 2 10 22" xfId="21548"/>
    <cellStyle name="Hyperlink 2 11 2 2 10 3" xfId="15628"/>
    <cellStyle name="Hyperlink 2 11 2 2 10 4" xfId="15984"/>
    <cellStyle name="Hyperlink 2 11 2 2 10 5" xfId="16358"/>
    <cellStyle name="Hyperlink 2 11 2 2 10 6" xfId="16693"/>
    <cellStyle name="Hyperlink 2 11 2 2 10 7" xfId="17033"/>
    <cellStyle name="Hyperlink 2 11 2 2 10 8" xfId="17378"/>
    <cellStyle name="Hyperlink 2 11 2 2 10 9" xfId="17690"/>
    <cellStyle name="Hyperlink 2 11 2 2 11" xfId="8948"/>
    <cellStyle name="Hyperlink 2 11 2 2 11 10" xfId="18073"/>
    <cellStyle name="Hyperlink 2 11 2 2 11 11" xfId="18340"/>
    <cellStyle name="Hyperlink 2 11 2 2 11 12" xfId="18589"/>
    <cellStyle name="Hyperlink 2 11 2 2 11 13" xfId="18809"/>
    <cellStyle name="Hyperlink 2 11 2 2 11 14" xfId="18998"/>
    <cellStyle name="Hyperlink 2 11 2 2 11 15" xfId="19155"/>
    <cellStyle name="Hyperlink 2 11 2 2 11 16" xfId="19290"/>
    <cellStyle name="Hyperlink 2 11 2 2 11 17" xfId="19398"/>
    <cellStyle name="Hyperlink 2 11 2 2 11 18" xfId="19472"/>
    <cellStyle name="Hyperlink 2 11 2 2 11 19" xfId="19522"/>
    <cellStyle name="Hyperlink 2 11 2 2 11 2" xfId="15363"/>
    <cellStyle name="Hyperlink 2 11 2 2 11 20" xfId="19562"/>
    <cellStyle name="Hyperlink 2 11 2 2 11 21" xfId="21179"/>
    <cellStyle name="Hyperlink 2 11 2 2 11 22" xfId="20774"/>
    <cellStyle name="Hyperlink 2 11 2 2 11 3" xfId="15742"/>
    <cellStyle name="Hyperlink 2 11 2 2 11 4" xfId="16107"/>
    <cellStyle name="Hyperlink 2 11 2 2 11 5" xfId="16465"/>
    <cellStyle name="Hyperlink 2 11 2 2 11 6" xfId="16795"/>
    <cellStyle name="Hyperlink 2 11 2 2 11 7" xfId="17136"/>
    <cellStyle name="Hyperlink 2 11 2 2 11 8" xfId="17472"/>
    <cellStyle name="Hyperlink 2 11 2 2 11 9" xfId="17778"/>
    <cellStyle name="Hyperlink 2 11 2 2 2" xfId="5166"/>
    <cellStyle name="Hyperlink 2 11 2 2 2 10" xfId="16897"/>
    <cellStyle name="Hyperlink 2 11 2 2 2 11" xfId="15032"/>
    <cellStyle name="Hyperlink 2 11 2 2 2 12" xfId="11504"/>
    <cellStyle name="Hyperlink 2 11 2 2 2 13" xfId="15856"/>
    <cellStyle name="Hyperlink 2 11 2 2 2 14" xfId="15644"/>
    <cellStyle name="Hyperlink 2 11 2 2 2 15" xfId="15601"/>
    <cellStyle name="Hyperlink 2 11 2 2 2 16" xfId="12592"/>
    <cellStyle name="Hyperlink 2 11 2 2 2 17" xfId="13539"/>
    <cellStyle name="Hyperlink 2 11 2 2 2 18" xfId="16512"/>
    <cellStyle name="Hyperlink 2 11 2 2 2 19" xfId="13083"/>
    <cellStyle name="Hyperlink 2 11 2 2 2 2" xfId="12721"/>
    <cellStyle name="Hyperlink 2 11 2 2 2 20" xfId="16439"/>
    <cellStyle name="Hyperlink 2 11 2 2 2 21" xfId="20899"/>
    <cellStyle name="Hyperlink 2 11 2 2 2 22" xfId="21601"/>
    <cellStyle name="Hyperlink 2 11 2 2 2 3" xfId="13053"/>
    <cellStyle name="Hyperlink 2 11 2 2 2 4" xfId="13044"/>
    <cellStyle name="Hyperlink 2 11 2 2 2 5" xfId="12031"/>
    <cellStyle name="Hyperlink 2 11 2 2 2 6" xfId="15212"/>
    <cellStyle name="Hyperlink 2 11 2 2 2 7" xfId="15717"/>
    <cellStyle name="Hyperlink 2 11 2 2 2 8" xfId="16188"/>
    <cellStyle name="Hyperlink 2 11 2 2 2 9" xfId="10043"/>
    <cellStyle name="Hyperlink 2 11 2 2 3" xfId="5684"/>
    <cellStyle name="Hyperlink 2 11 2 2 3 10" xfId="13701"/>
    <cellStyle name="Hyperlink 2 11 2 2 3 11" xfId="17063"/>
    <cellStyle name="Hyperlink 2 11 2 2 3 12" xfId="17179"/>
    <cellStyle name="Hyperlink 2 11 2 2 3 13" xfId="10544"/>
    <cellStyle name="Hyperlink 2 11 2 2 3 14" xfId="17210"/>
    <cellStyle name="Hyperlink 2 11 2 2 3 15" xfId="17530"/>
    <cellStyle name="Hyperlink 2 11 2 2 3 16" xfId="17833"/>
    <cellStyle name="Hyperlink 2 11 2 2 3 17" xfId="18122"/>
    <cellStyle name="Hyperlink 2 11 2 2 3 18" xfId="18389"/>
    <cellStyle name="Hyperlink 2 11 2 2 3 19" xfId="18631"/>
    <cellStyle name="Hyperlink 2 11 2 2 3 2" xfId="13087"/>
    <cellStyle name="Hyperlink 2 11 2 2 3 20" xfId="18846"/>
    <cellStyle name="Hyperlink 2 11 2 2 3 21" xfId="20950"/>
    <cellStyle name="Hyperlink 2 11 2 2 3 22" xfId="21062"/>
    <cellStyle name="Hyperlink 2 11 2 2 3 3" xfId="13803"/>
    <cellStyle name="Hyperlink 2 11 2 2 3 4" xfId="9894"/>
    <cellStyle name="Hyperlink 2 11 2 2 3 5" xfId="11728"/>
    <cellStyle name="Hyperlink 2 11 2 2 3 6" xfId="14136"/>
    <cellStyle name="Hyperlink 2 11 2 2 3 7" xfId="9608"/>
    <cellStyle name="Hyperlink 2 11 2 2 3 8" xfId="16994"/>
    <cellStyle name="Hyperlink 2 11 2 2 3 9" xfId="13528"/>
    <cellStyle name="Hyperlink 2 11 2 2 4" xfId="6190"/>
    <cellStyle name="Hyperlink 2 11 2 2 4 10" xfId="11788"/>
    <cellStyle name="Hyperlink 2 11 2 2 4 11" xfId="10817"/>
    <cellStyle name="Hyperlink 2 11 2 2 4 12" xfId="11594"/>
    <cellStyle name="Hyperlink 2 11 2 2 4 13" xfId="9637"/>
    <cellStyle name="Hyperlink 2 11 2 2 4 14" xfId="16006"/>
    <cellStyle name="Hyperlink 2 11 2 2 4 15" xfId="16857"/>
    <cellStyle name="Hyperlink 2 11 2 2 4 16" xfId="11632"/>
    <cellStyle name="Hyperlink 2 11 2 2 4 17" xfId="14231"/>
    <cellStyle name="Hyperlink 2 11 2 2 4 18" xfId="16284"/>
    <cellStyle name="Hyperlink 2 11 2 2 4 19" xfId="13789"/>
    <cellStyle name="Hyperlink 2 11 2 2 4 2" xfId="13453"/>
    <cellStyle name="Hyperlink 2 11 2 2 4 20" xfId="11641"/>
    <cellStyle name="Hyperlink 2 11 2 2 4 21" xfId="20983"/>
    <cellStyle name="Hyperlink 2 11 2 2 4 22" xfId="20804"/>
    <cellStyle name="Hyperlink 2 11 2 2 4 3" xfId="13752"/>
    <cellStyle name="Hyperlink 2 11 2 2 4 4" xfId="9947"/>
    <cellStyle name="Hyperlink 2 11 2 2 4 5" xfId="11787"/>
    <cellStyle name="Hyperlink 2 11 2 2 4 6" xfId="11159"/>
    <cellStyle name="Hyperlink 2 11 2 2 4 7" xfId="9952"/>
    <cellStyle name="Hyperlink 2 11 2 2 4 8" xfId="13254"/>
    <cellStyle name="Hyperlink 2 11 2 2 4 9" xfId="10070"/>
    <cellStyle name="Hyperlink 2 11 2 2 5" xfId="6696"/>
    <cellStyle name="Hyperlink 2 11 2 2 5 10" xfId="17756"/>
    <cellStyle name="Hyperlink 2 11 2 2 5 11" xfId="18051"/>
    <cellStyle name="Hyperlink 2 11 2 2 5 12" xfId="18321"/>
    <cellStyle name="Hyperlink 2 11 2 2 5 13" xfId="18571"/>
    <cellStyle name="Hyperlink 2 11 2 2 5 14" xfId="18794"/>
    <cellStyle name="Hyperlink 2 11 2 2 5 15" xfId="18985"/>
    <cellStyle name="Hyperlink 2 11 2 2 5 16" xfId="19144"/>
    <cellStyle name="Hyperlink 2 11 2 2 5 17" xfId="19279"/>
    <cellStyle name="Hyperlink 2 11 2 2 5 18" xfId="19389"/>
    <cellStyle name="Hyperlink 2 11 2 2 5 19" xfId="19465"/>
    <cellStyle name="Hyperlink 2 11 2 2 5 2" xfId="13798"/>
    <cellStyle name="Hyperlink 2 11 2 2 5 20" xfId="19518"/>
    <cellStyle name="Hyperlink 2 11 2 2 5 21" xfId="21014"/>
    <cellStyle name="Hyperlink 2 11 2 2 5 22" xfId="20776"/>
    <cellStyle name="Hyperlink 2 11 2 2 5 3" xfId="15338"/>
    <cellStyle name="Hyperlink 2 11 2 2 5 4" xfId="14158"/>
    <cellStyle name="Hyperlink 2 11 2 2 5 5" xfId="9543"/>
    <cellStyle name="Hyperlink 2 11 2 2 5 6" xfId="12798"/>
    <cellStyle name="Hyperlink 2 11 2 2 5 7" xfId="11952"/>
    <cellStyle name="Hyperlink 2 11 2 2 5 8" xfId="14146"/>
    <cellStyle name="Hyperlink 2 11 2 2 5 9" xfId="17447"/>
    <cellStyle name="Hyperlink 2 11 2 2 6" xfId="7195"/>
    <cellStyle name="Hyperlink 2 11 2 2 6 10" xfId="16576"/>
    <cellStyle name="Hyperlink 2 11 2 2 6 11" xfId="14804"/>
    <cellStyle name="Hyperlink 2 11 2 2 6 12" xfId="14841"/>
    <cellStyle name="Hyperlink 2 11 2 2 6 13" xfId="15570"/>
    <cellStyle name="Hyperlink 2 11 2 2 6 14" xfId="17116"/>
    <cellStyle name="Hyperlink 2 11 2 2 6 15" xfId="17239"/>
    <cellStyle name="Hyperlink 2 11 2 2 6 16" xfId="17558"/>
    <cellStyle name="Hyperlink 2 11 2 2 6 17" xfId="17860"/>
    <cellStyle name="Hyperlink 2 11 2 2 6 18" xfId="18147"/>
    <cellStyle name="Hyperlink 2 11 2 2 6 19" xfId="18414"/>
    <cellStyle name="Hyperlink 2 11 2 2 6 2" xfId="14143"/>
    <cellStyle name="Hyperlink 2 11 2 2 6 20" xfId="18655"/>
    <cellStyle name="Hyperlink 2 11 2 2 6 21" xfId="21044"/>
    <cellStyle name="Hyperlink 2 11 2 2 6 22" xfId="21394"/>
    <cellStyle name="Hyperlink 2 11 2 2 6 3" xfId="9900"/>
    <cellStyle name="Hyperlink 2 11 2 2 6 4" xfId="12144"/>
    <cellStyle name="Hyperlink 2 11 2 2 6 5" xfId="12033"/>
    <cellStyle name="Hyperlink 2 11 2 2 6 6" xfId="15386"/>
    <cellStyle name="Hyperlink 2 11 2 2 6 7" xfId="12935"/>
    <cellStyle name="Hyperlink 2 11 2 2 6 8" xfId="10029"/>
    <cellStyle name="Hyperlink 2 11 2 2 6 9" xfId="14220"/>
    <cellStyle name="Hyperlink 2 11 2 2 7" xfId="7695"/>
    <cellStyle name="Hyperlink 2 11 2 2 7 10" xfId="15320"/>
    <cellStyle name="Hyperlink 2 11 2 2 7 11" xfId="10866"/>
    <cellStyle name="Hyperlink 2 11 2 2 7 12" xfId="13008"/>
    <cellStyle name="Hyperlink 2 11 2 2 7 13" xfId="14805"/>
    <cellStyle name="Hyperlink 2 11 2 2 7 14" xfId="10930"/>
    <cellStyle name="Hyperlink 2 11 2 2 7 15" xfId="15476"/>
    <cellStyle name="Hyperlink 2 11 2 2 7 16" xfId="14484"/>
    <cellStyle name="Hyperlink 2 11 2 2 7 17" xfId="16661"/>
    <cellStyle name="Hyperlink 2 11 2 2 7 18" xfId="17208"/>
    <cellStyle name="Hyperlink 2 11 2 2 7 19" xfId="17528"/>
    <cellStyle name="Hyperlink 2 11 2 2 7 2" xfId="14480"/>
    <cellStyle name="Hyperlink 2 11 2 2 7 20" xfId="17832"/>
    <cellStyle name="Hyperlink 2 11 2 2 7 21" xfId="21083"/>
    <cellStyle name="Hyperlink 2 11 2 2 7 22" xfId="21403"/>
    <cellStyle name="Hyperlink 2 11 2 2 7 3" xfId="9556"/>
    <cellStyle name="Hyperlink 2 11 2 2 7 4" xfId="12804"/>
    <cellStyle name="Hyperlink 2 11 2 2 7 5" xfId="12405"/>
    <cellStyle name="Hyperlink 2 11 2 2 7 6" xfId="10178"/>
    <cellStyle name="Hyperlink 2 11 2 2 7 7" xfId="12695"/>
    <cellStyle name="Hyperlink 2 11 2 2 7 8" xfId="16490"/>
    <cellStyle name="Hyperlink 2 11 2 2 7 9" xfId="14701"/>
    <cellStyle name="Hyperlink 2 11 2 2 8" xfId="8171"/>
    <cellStyle name="Hyperlink 2 11 2 2 8 10" xfId="16992"/>
    <cellStyle name="Hyperlink 2 11 2 2 8 11" xfId="17176"/>
    <cellStyle name="Hyperlink 2 11 2 2 8 12" xfId="12096"/>
    <cellStyle name="Hyperlink 2 11 2 2 8 13" xfId="16563"/>
    <cellStyle name="Hyperlink 2 11 2 2 8 14" xfId="16214"/>
    <cellStyle name="Hyperlink 2 11 2 2 8 15" xfId="11013"/>
    <cellStyle name="Hyperlink 2 11 2 2 8 16" xfId="9607"/>
    <cellStyle name="Hyperlink 2 11 2 2 8 17" xfId="11011"/>
    <cellStyle name="Hyperlink 2 11 2 2 8 18" xfId="12703"/>
    <cellStyle name="Hyperlink 2 11 2 2 8 19" xfId="16282"/>
    <cellStyle name="Hyperlink 2 11 2 2 8 2" xfId="14821"/>
    <cellStyle name="Hyperlink 2 11 2 2 8 20" xfId="16387"/>
    <cellStyle name="Hyperlink 2 11 2 2 8 21" xfId="21119"/>
    <cellStyle name="Hyperlink 2 11 2 2 8 22" xfId="21052"/>
    <cellStyle name="Hyperlink 2 11 2 2 8 3" xfId="9237"/>
    <cellStyle name="Hyperlink 2 11 2 2 8 4" xfId="13337"/>
    <cellStyle name="Hyperlink 2 11 2 2 8 5" xfId="15010"/>
    <cellStyle name="Hyperlink 2 11 2 2 8 6" xfId="15542"/>
    <cellStyle name="Hyperlink 2 11 2 2 8 7" xfId="15907"/>
    <cellStyle name="Hyperlink 2 11 2 2 8 8" xfId="16742"/>
    <cellStyle name="Hyperlink 2 11 2 2 8 9" xfId="12101"/>
    <cellStyle name="Hyperlink 2 11 2 2 9" xfId="8577"/>
    <cellStyle name="Hyperlink 2 11 2 2 9 10" xfId="17880"/>
    <cellStyle name="Hyperlink 2 11 2 2 9 11" xfId="18167"/>
    <cellStyle name="Hyperlink 2 11 2 2 9 12" xfId="18433"/>
    <cellStyle name="Hyperlink 2 11 2 2 9 13" xfId="18672"/>
    <cellStyle name="Hyperlink 2 11 2 2 9 14" xfId="18881"/>
    <cellStyle name="Hyperlink 2 11 2 2 9 15" xfId="19057"/>
    <cellStyle name="Hyperlink 2 11 2 2 9 16" xfId="19206"/>
    <cellStyle name="Hyperlink 2 11 2 2 9 17" xfId="19331"/>
    <cellStyle name="Hyperlink 2 11 2 2 9 18" xfId="19424"/>
    <cellStyle name="Hyperlink 2 11 2 2 9 19" xfId="19490"/>
    <cellStyle name="Hyperlink 2 11 2 2 9 2" xfId="15107"/>
    <cellStyle name="Hyperlink 2 11 2 2 9 20" xfId="19534"/>
    <cellStyle name="Hyperlink 2 11 2 2 9 21" xfId="21148"/>
    <cellStyle name="Hyperlink 2 11 2 2 9 22" xfId="20967"/>
    <cellStyle name="Hyperlink 2 11 2 2 9 3" xfId="15498"/>
    <cellStyle name="Hyperlink 2 11 2 2 9 4" xfId="15867"/>
    <cellStyle name="Hyperlink 2 11 2 2 9 5" xfId="16227"/>
    <cellStyle name="Hyperlink 2 11 2 2 9 6" xfId="16573"/>
    <cellStyle name="Hyperlink 2 11 2 2 9 7" xfId="16906"/>
    <cellStyle name="Hyperlink 2 11 2 2 9 8" xfId="17261"/>
    <cellStyle name="Hyperlink 2 11 2 2 9 9" xfId="17579"/>
    <cellStyle name="Hyperlink 2 11 2 20" xfId="17463"/>
    <cellStyle name="Hyperlink 2 11 2 21" xfId="17769"/>
    <cellStyle name="Hyperlink 2 11 2 22" xfId="18064"/>
    <cellStyle name="Hyperlink 2 11 2 23" xfId="18332"/>
    <cellStyle name="Hyperlink 2 11 2 24" xfId="18581"/>
    <cellStyle name="Hyperlink 2 11 2 25" xfId="18803"/>
    <cellStyle name="Hyperlink 2 11 2 26" xfId="18993"/>
    <cellStyle name="Hyperlink 2 11 2 27" xfId="19150"/>
    <cellStyle name="Hyperlink 2 11 2 28" xfId="19285"/>
    <cellStyle name="Hyperlink 2 11 2 29" xfId="19394"/>
    <cellStyle name="Hyperlink 2 11 2 3" xfId="5611"/>
    <cellStyle name="Hyperlink 2 11 2 30" xfId="19468"/>
    <cellStyle name="Hyperlink 2 11 2 31" xfId="20767"/>
    <cellStyle name="Hyperlink 2 11 2 32" xfId="21196"/>
    <cellStyle name="Hyperlink 2 11 2 4" xfId="6117"/>
    <cellStyle name="Hyperlink 2 11 2 5" xfId="6623"/>
    <cellStyle name="Hyperlink 2 11 2 6" xfId="7126"/>
    <cellStyle name="Hyperlink 2 11 2 7" xfId="7625"/>
    <cellStyle name="Hyperlink 2 11 2 8" xfId="8102"/>
    <cellStyle name="Hyperlink 2 11 2 9" xfId="8540"/>
    <cellStyle name="Hyperlink 2 11 3" xfId="4700"/>
    <cellStyle name="Hyperlink 2 11 3 10" xfId="17077"/>
    <cellStyle name="Hyperlink 2 11 3 11" xfId="15850"/>
    <cellStyle name="Hyperlink 2 11 3 12" xfId="16283"/>
    <cellStyle name="Hyperlink 2 11 3 13" xfId="13173"/>
    <cellStyle name="Hyperlink 2 11 3 14" xfId="14603"/>
    <cellStyle name="Hyperlink 2 11 3 15" xfId="16917"/>
    <cellStyle name="Hyperlink 2 11 3 16" xfId="15943"/>
    <cellStyle name="Hyperlink 2 11 3 17" xfId="14661"/>
    <cellStyle name="Hyperlink 2 11 3 18" xfId="12314"/>
    <cellStyle name="Hyperlink 2 11 3 19" xfId="10042"/>
    <cellStyle name="Hyperlink 2 11 3 2" xfId="12391"/>
    <cellStyle name="Hyperlink 2 11 3 20" xfId="13693"/>
    <cellStyle name="Hyperlink 2 11 3 21" xfId="20875"/>
    <cellStyle name="Hyperlink 2 11 3 22" xfId="21567"/>
    <cellStyle name="Hyperlink 2 11 3 3" xfId="11925"/>
    <cellStyle name="Hyperlink 2 11 3 4" xfId="13384"/>
    <cellStyle name="Hyperlink 2 11 3 5" xfId="10629"/>
    <cellStyle name="Hyperlink 2 11 3 6" xfId="12198"/>
    <cellStyle name="Hyperlink 2 11 3 7" xfId="10184"/>
    <cellStyle name="Hyperlink 2 11 3 8" xfId="11805"/>
    <cellStyle name="Hyperlink 2 11 3 9" xfId="16959"/>
    <cellStyle name="Hyperlink 2 11 4" xfId="4612"/>
    <cellStyle name="Hyperlink 2 11 4 10" xfId="14844"/>
    <cellStyle name="Hyperlink 2 11 4 11" xfId="9530"/>
    <cellStyle name="Hyperlink 2 11 4 12" xfId="9743"/>
    <cellStyle name="Hyperlink 2 11 4 13" xfId="13741"/>
    <cellStyle name="Hyperlink 2 11 4 14" xfId="16922"/>
    <cellStyle name="Hyperlink 2 11 4 15" xfId="15022"/>
    <cellStyle name="Hyperlink 2 11 4 16" xfId="12434"/>
    <cellStyle name="Hyperlink 2 11 4 17" xfId="15017"/>
    <cellStyle name="Hyperlink 2 11 4 18" xfId="11161"/>
    <cellStyle name="Hyperlink 2 11 4 19" xfId="13753"/>
    <cellStyle name="Hyperlink 2 11 4 2" xfId="12319"/>
    <cellStyle name="Hyperlink 2 11 4 20" xfId="17149"/>
    <cellStyle name="Hyperlink 2 11 4 21" xfId="20844"/>
    <cellStyle name="Hyperlink 2 11 4 22" xfId="21238"/>
    <cellStyle name="Hyperlink 2 11 4 3" xfId="11909"/>
    <cellStyle name="Hyperlink 2 11 4 4" xfId="14021"/>
    <cellStyle name="Hyperlink 2 11 4 5" xfId="9676"/>
    <cellStyle name="Hyperlink 2 11 4 6" xfId="13529"/>
    <cellStyle name="Hyperlink 2 11 4 7" xfId="10755"/>
    <cellStyle name="Hyperlink 2 11 4 8" xfId="10988"/>
    <cellStyle name="Hyperlink 2 11 4 9" xfId="11559"/>
    <cellStyle name="Hyperlink 2 11 5" xfId="4682"/>
    <cellStyle name="Hyperlink 2 11 5 10" xfId="14825"/>
    <cellStyle name="Hyperlink 2 11 5 11" xfId="15188"/>
    <cellStyle name="Hyperlink 2 11 5 12" xfId="13149"/>
    <cellStyle name="Hyperlink 2 11 5 13" xfId="17500"/>
    <cellStyle name="Hyperlink 2 11 5 14" xfId="17806"/>
    <cellStyle name="Hyperlink 2 11 5 15" xfId="18099"/>
    <cellStyle name="Hyperlink 2 11 5 16" xfId="18367"/>
    <cellStyle name="Hyperlink 2 11 5 17" xfId="18613"/>
    <cellStyle name="Hyperlink 2 11 5 18" xfId="18831"/>
    <cellStyle name="Hyperlink 2 11 5 19" xfId="19016"/>
    <cellStyle name="Hyperlink 2 11 5 2" xfId="12379"/>
    <cellStyle name="Hyperlink 2 11 5 20" xfId="19171"/>
    <cellStyle name="Hyperlink 2 11 5 21" xfId="20870"/>
    <cellStyle name="Hyperlink 2 11 5 22" xfId="20779"/>
    <cellStyle name="Hyperlink 2 11 5 3" xfId="11044"/>
    <cellStyle name="Hyperlink 2 11 5 4" xfId="11260"/>
    <cellStyle name="Hyperlink 2 11 5 5" xfId="15461"/>
    <cellStyle name="Hyperlink 2 11 5 6" xfId="15836"/>
    <cellStyle name="Hyperlink 2 11 5 7" xfId="16195"/>
    <cellStyle name="Hyperlink 2 11 5 8" xfId="10674"/>
    <cellStyle name="Hyperlink 2 11 5 9" xfId="12156"/>
    <cellStyle name="Hyperlink 2 11 6" xfId="4621"/>
    <cellStyle name="Hyperlink 2 11 6 10" xfId="13873"/>
    <cellStyle name="Hyperlink 2 11 6 11" xfId="15619"/>
    <cellStyle name="Hyperlink 2 11 6 12" xfId="15525"/>
    <cellStyle name="Hyperlink 2 11 6 13" xfId="14806"/>
    <cellStyle name="Hyperlink 2 11 6 14" xfId="12463"/>
    <cellStyle name="Hyperlink 2 11 6 15" xfId="11551"/>
    <cellStyle name="Hyperlink 2 11 6 16" xfId="13105"/>
    <cellStyle name="Hyperlink 2 11 6 17" xfId="11019"/>
    <cellStyle name="Hyperlink 2 11 6 18" xfId="16274"/>
    <cellStyle name="Hyperlink 2 11 6 19" xfId="14826"/>
    <cellStyle name="Hyperlink 2 11 6 2" xfId="12328"/>
    <cellStyle name="Hyperlink 2 11 6 20" xfId="10172"/>
    <cellStyle name="Hyperlink 2 11 6 21" xfId="20847"/>
    <cellStyle name="Hyperlink 2 11 6 22" xfId="21011"/>
    <cellStyle name="Hyperlink 2 11 6 3" xfId="11077"/>
    <cellStyle name="Hyperlink 2 11 6 4" xfId="12759"/>
    <cellStyle name="Hyperlink 2 11 6 5" xfId="11311"/>
    <cellStyle name="Hyperlink 2 11 6 6" xfId="15617"/>
    <cellStyle name="Hyperlink 2 11 6 7" xfId="15975"/>
    <cellStyle name="Hyperlink 2 11 6 8" xfId="12489"/>
    <cellStyle name="Hyperlink 2 11 6 9" xfId="14547"/>
    <cellStyle name="Hyperlink 2 11 7" xfId="4673"/>
    <cellStyle name="Hyperlink 2 11 7 10" xfId="15015"/>
    <cellStyle name="Hyperlink 2 11 7 11" xfId="14720"/>
    <cellStyle name="Hyperlink 2 11 7 12" xfId="10836"/>
    <cellStyle name="Hyperlink 2 11 7 13" xfId="14414"/>
    <cellStyle name="Hyperlink 2 11 7 14" xfId="16342"/>
    <cellStyle name="Hyperlink 2 11 7 15" xfId="13533"/>
    <cellStyle name="Hyperlink 2 11 7 16" xfId="14371"/>
    <cellStyle name="Hyperlink 2 11 7 17" xfId="12807"/>
    <cellStyle name="Hyperlink 2 11 7 18" xfId="13007"/>
    <cellStyle name="Hyperlink 2 11 7 19" xfId="12923"/>
    <cellStyle name="Hyperlink 2 11 7 2" xfId="12371"/>
    <cellStyle name="Hyperlink 2 11 7 20" xfId="16244"/>
    <cellStyle name="Hyperlink 2 11 7 21" xfId="20867"/>
    <cellStyle name="Hyperlink 2 11 7 22" xfId="21534"/>
    <cellStyle name="Hyperlink 2 11 7 3" xfId="11046"/>
    <cellStyle name="Hyperlink 2 11 7 4" xfId="11636"/>
    <cellStyle name="Hyperlink 2 11 7 5" xfId="13401"/>
    <cellStyle name="Hyperlink 2 11 7 6" xfId="10835"/>
    <cellStyle name="Hyperlink 2 11 7 7" xfId="13030"/>
    <cellStyle name="Hyperlink 2 11 7 8" xfId="16239"/>
    <cellStyle name="Hyperlink 2 11 7 9" xfId="13117"/>
    <cellStyle name="Hyperlink 2 11 8" xfId="4629"/>
    <cellStyle name="Hyperlink 2 11 8 10" xfId="15253"/>
    <cellStyle name="Hyperlink 2 11 8 11" xfId="12686"/>
    <cellStyle name="Hyperlink 2 11 8 12" xfId="14107"/>
    <cellStyle name="Hyperlink 2 11 8 13" xfId="12568"/>
    <cellStyle name="Hyperlink 2 11 8 14" xfId="17273"/>
    <cellStyle name="Hyperlink 2 11 8 15" xfId="17590"/>
    <cellStyle name="Hyperlink 2 11 8 16" xfId="17890"/>
    <cellStyle name="Hyperlink 2 11 8 17" xfId="18177"/>
    <cellStyle name="Hyperlink 2 11 8 18" xfId="18442"/>
    <cellStyle name="Hyperlink 2 11 8 19" xfId="18680"/>
    <cellStyle name="Hyperlink 2 11 8 2" xfId="12335"/>
    <cellStyle name="Hyperlink 2 11 8 20" xfId="18889"/>
    <cellStyle name="Hyperlink 2 11 8 21" xfId="20850"/>
    <cellStyle name="Hyperlink 2 11 8 22" xfId="21008"/>
    <cellStyle name="Hyperlink 2 11 8 3" xfId="11069"/>
    <cellStyle name="Hyperlink 2 11 8 4" xfId="11197"/>
    <cellStyle name="Hyperlink 2 11 8 5" xfId="12245"/>
    <cellStyle name="Hyperlink 2 11 8 6" xfId="14335"/>
    <cellStyle name="Hyperlink 2 11 8 7" xfId="9389"/>
    <cellStyle name="Hyperlink 2 11 8 8" xfId="10089"/>
    <cellStyle name="Hyperlink 2 11 8 9" xfId="9499"/>
    <cellStyle name="Hyperlink 2 11 9" xfId="4663"/>
    <cellStyle name="Hyperlink 2 11 9 10" xfId="14399"/>
    <cellStyle name="Hyperlink 2 11 9 11" xfId="16231"/>
    <cellStyle name="Hyperlink 2 11 9 12" xfId="9970"/>
    <cellStyle name="Hyperlink 2 11 9 13" xfId="17407"/>
    <cellStyle name="Hyperlink 2 11 9 14" xfId="17717"/>
    <cellStyle name="Hyperlink 2 11 9 15" xfId="18013"/>
    <cellStyle name="Hyperlink 2 11 9 16" xfId="18286"/>
    <cellStyle name="Hyperlink 2 11 9 17" xfId="18542"/>
    <cellStyle name="Hyperlink 2 11 9 18" xfId="18768"/>
    <cellStyle name="Hyperlink 2 11 9 19" xfId="18962"/>
    <cellStyle name="Hyperlink 2 11 9 2" xfId="12363"/>
    <cellStyle name="Hyperlink 2 11 9 20" xfId="19125"/>
    <cellStyle name="Hyperlink 2 11 9 21" xfId="20864"/>
    <cellStyle name="Hyperlink 2 11 9 22" xfId="20945"/>
    <cellStyle name="Hyperlink 2 11 9 3" xfId="11055"/>
    <cellStyle name="Hyperlink 2 11 9 4" xfId="13964"/>
    <cellStyle name="Hyperlink 2 11 9 5" xfId="10084"/>
    <cellStyle name="Hyperlink 2 11 9 6" xfId="12546"/>
    <cellStyle name="Hyperlink 2 11 9 7" xfId="15281"/>
    <cellStyle name="Hyperlink 2 11 9 8" xfId="16546"/>
    <cellStyle name="Hyperlink 2 11 9 9" xfId="14622"/>
    <cellStyle name="Hyperlink 2 12" xfId="3738"/>
    <cellStyle name="Hyperlink 2 13" xfId="5065"/>
    <cellStyle name="Hyperlink 2 14" xfId="3849"/>
    <cellStyle name="Hyperlink 2 15" xfId="5247"/>
    <cellStyle name="Hyperlink 2 16" xfId="5765"/>
    <cellStyle name="Hyperlink 2 17" xfId="6270"/>
    <cellStyle name="Hyperlink 2 18" xfId="6776"/>
    <cellStyle name="Hyperlink 2 19" xfId="7273"/>
    <cellStyle name="Hyperlink 2 2" xfId="1588"/>
    <cellStyle name="Hyperlink 2 2 2" xfId="1589"/>
    <cellStyle name="Hyperlink 2 2 3" xfId="1590"/>
    <cellStyle name="Hyperlink 2 2 4" xfId="19580"/>
    <cellStyle name="Hyperlink 2 2 4 2" xfId="21560"/>
    <cellStyle name="Hyperlink 2 2 4 3" xfId="20358"/>
    <cellStyle name="Hyperlink 2 2 5" xfId="20201"/>
    <cellStyle name="Hyperlink 2 2 5 2" xfId="21593"/>
    <cellStyle name="Hyperlink 2 2 5 3" xfId="21614"/>
    <cellStyle name="Hyperlink 2 20" xfId="7757"/>
    <cellStyle name="Hyperlink 2 21" xfId="8219"/>
    <cellStyle name="Hyperlink 2 22" xfId="10133"/>
    <cellStyle name="Hyperlink 2 23" xfId="11710"/>
    <cellStyle name="Hyperlink 2 24" xfId="12415"/>
    <cellStyle name="Hyperlink 2 25" xfId="15372"/>
    <cellStyle name="Hyperlink 2 26" xfId="14991"/>
    <cellStyle name="Hyperlink 2 27" xfId="12656"/>
    <cellStyle name="Hyperlink 2 28" xfId="16273"/>
    <cellStyle name="Hyperlink 2 29" xfId="9183"/>
    <cellStyle name="Hyperlink 2 3" xfId="1591"/>
    <cellStyle name="Hyperlink 2 30" xfId="9099"/>
    <cellStyle name="Hyperlink 2 31" xfId="13705"/>
    <cellStyle name="Hyperlink 2 32" xfId="13466"/>
    <cellStyle name="Hyperlink 2 33" xfId="12097"/>
    <cellStyle name="Hyperlink 2 34" xfId="13844"/>
    <cellStyle name="Hyperlink 2 35" xfId="14624"/>
    <cellStyle name="Hyperlink 2 36" xfId="14367"/>
    <cellStyle name="Hyperlink 2 37" xfId="15859"/>
    <cellStyle name="Hyperlink 2 38" xfId="10148"/>
    <cellStyle name="Hyperlink 2 39" xfId="10618"/>
    <cellStyle name="Hyperlink 2 4" xfId="1592"/>
    <cellStyle name="Hyperlink 2 4 2" xfId="1593"/>
    <cellStyle name="Hyperlink 2 40" xfId="9840"/>
    <cellStyle name="Hyperlink 2 41" xfId="19579"/>
    <cellStyle name="Hyperlink 2 42" xfId="20090"/>
    <cellStyle name="Hyperlink 2 43" xfId="20304"/>
    <cellStyle name="Hyperlink 2 44" xfId="20336"/>
    <cellStyle name="Hyperlink 2 45" xfId="21291"/>
    <cellStyle name="Hyperlink 2 5" xfId="1594"/>
    <cellStyle name="Hyperlink 2 6" xfId="2224"/>
    <cellStyle name="Hyperlink 2 7" xfId="2226"/>
    <cellStyle name="Hyperlink 2 8" xfId="2227"/>
    <cellStyle name="Hyperlink 2 9" xfId="2228"/>
    <cellStyle name="Hyperlink 20" xfId="2229"/>
    <cellStyle name="Hyperlink 20 2" xfId="21746"/>
    <cellStyle name="Hyperlink 20 3" xfId="21747"/>
    <cellStyle name="Hyperlink 20 4" xfId="21748"/>
    <cellStyle name="Hyperlink 21" xfId="2230"/>
    <cellStyle name="Hyperlink 22" xfId="2231"/>
    <cellStyle name="Hyperlink 23" xfId="3078"/>
    <cellStyle name="Hyperlink 23 10" xfId="4639"/>
    <cellStyle name="Hyperlink 23 11" xfId="4654"/>
    <cellStyle name="Hyperlink 23 12" xfId="4647"/>
    <cellStyle name="Hyperlink 23 13" xfId="11233"/>
    <cellStyle name="Hyperlink 23 14" xfId="12250"/>
    <cellStyle name="Hyperlink 23 15" xfId="10182"/>
    <cellStyle name="Hyperlink 23 16" xfId="9708"/>
    <cellStyle name="Hyperlink 23 17" xfId="12815"/>
    <cellStyle name="Hyperlink 23 18" xfId="13463"/>
    <cellStyle name="Hyperlink 23 19" xfId="16197"/>
    <cellStyle name="Hyperlink 23 2" xfId="3165"/>
    <cellStyle name="Hyperlink 23 2 10" xfId="8740"/>
    <cellStyle name="Hyperlink 23 2 10 10" xfId="17970"/>
    <cellStyle name="Hyperlink 23 2 10 11" xfId="18247"/>
    <cellStyle name="Hyperlink 23 2 10 12" xfId="18506"/>
    <cellStyle name="Hyperlink 23 2 10 13" xfId="18733"/>
    <cellStyle name="Hyperlink 23 2 10 14" xfId="18930"/>
    <cellStyle name="Hyperlink 23 2 10 15" xfId="19097"/>
    <cellStyle name="Hyperlink 23 2 10 16" xfId="19238"/>
    <cellStyle name="Hyperlink 23 2 10 17" xfId="19358"/>
    <cellStyle name="Hyperlink 23 2 10 18" xfId="19442"/>
    <cellStyle name="Hyperlink 23 2 10 19" xfId="19503"/>
    <cellStyle name="Hyperlink 23 2 10 2" xfId="15217"/>
    <cellStyle name="Hyperlink 23 2 10 20" xfId="19545"/>
    <cellStyle name="Hyperlink 23 2 10 21" xfId="21161"/>
    <cellStyle name="Hyperlink 23 2 10 22" xfId="20840"/>
    <cellStyle name="Hyperlink 23 2 10 3" xfId="15607"/>
    <cellStyle name="Hyperlink 23 2 10 4" xfId="15962"/>
    <cellStyle name="Hyperlink 23 2 10 5" xfId="16331"/>
    <cellStyle name="Hyperlink 23 2 10 6" xfId="16674"/>
    <cellStyle name="Hyperlink 23 2 10 7" xfId="17013"/>
    <cellStyle name="Hyperlink 23 2 10 8" xfId="17360"/>
    <cellStyle name="Hyperlink 23 2 10 9" xfId="17673"/>
    <cellStyle name="Hyperlink 23 2 11" xfId="8914"/>
    <cellStyle name="Hyperlink 23 2 11 10" xfId="18052"/>
    <cellStyle name="Hyperlink 23 2 11 11" xfId="18322"/>
    <cellStyle name="Hyperlink 23 2 11 12" xfId="18572"/>
    <cellStyle name="Hyperlink 23 2 11 13" xfId="18795"/>
    <cellStyle name="Hyperlink 23 2 11 14" xfId="18986"/>
    <cellStyle name="Hyperlink 23 2 11 15" xfId="19145"/>
    <cellStyle name="Hyperlink 23 2 11 16" xfId="19280"/>
    <cellStyle name="Hyperlink 23 2 11 17" xfId="19390"/>
    <cellStyle name="Hyperlink 23 2 11 18" xfId="19466"/>
    <cellStyle name="Hyperlink 23 2 11 19" xfId="19519"/>
    <cellStyle name="Hyperlink 23 2 11 2" xfId="15339"/>
    <cellStyle name="Hyperlink 23 2 11 20" xfId="19559"/>
    <cellStyle name="Hyperlink 23 2 11 21" xfId="21176"/>
    <cellStyle name="Hyperlink 23 2 11 22" xfId="21342"/>
    <cellStyle name="Hyperlink 23 2 11 3" xfId="15720"/>
    <cellStyle name="Hyperlink 23 2 11 4" xfId="16082"/>
    <cellStyle name="Hyperlink 23 2 11 5" xfId="16442"/>
    <cellStyle name="Hyperlink 23 2 11 6" xfId="16773"/>
    <cellStyle name="Hyperlink 23 2 11 7" xfId="17112"/>
    <cellStyle name="Hyperlink 23 2 11 8" xfId="17448"/>
    <cellStyle name="Hyperlink 23 2 11 9" xfId="17757"/>
    <cellStyle name="Hyperlink 23 2 2" xfId="5090"/>
    <cellStyle name="Hyperlink 23 2 2 10" xfId="8774"/>
    <cellStyle name="Hyperlink 23 2 2 11" xfId="8947"/>
    <cellStyle name="Hyperlink 23 2 2 12" xfId="12668"/>
    <cellStyle name="Hyperlink 23 2 2 13" xfId="13813"/>
    <cellStyle name="Hyperlink 23 2 2 14" xfId="9884"/>
    <cellStyle name="Hyperlink 23 2 2 15" xfId="12142"/>
    <cellStyle name="Hyperlink 23 2 2 16" xfId="12038"/>
    <cellStyle name="Hyperlink 23 2 2 17" xfId="14023"/>
    <cellStyle name="Hyperlink 23 2 2 18" xfId="12105"/>
    <cellStyle name="Hyperlink 23 2 2 19" xfId="16989"/>
    <cellStyle name="Hyperlink 23 2 2 2" xfId="5165"/>
    <cellStyle name="Hyperlink 23 2 2 20" xfId="9429"/>
    <cellStyle name="Hyperlink 23 2 2 21" xfId="16398"/>
    <cellStyle name="Hyperlink 23 2 2 22" xfId="9174"/>
    <cellStyle name="Hyperlink 23 2 2 23" xfId="11600"/>
    <cellStyle name="Hyperlink 23 2 2 24" xfId="11942"/>
    <cellStyle name="Hyperlink 23 2 2 25" xfId="16654"/>
    <cellStyle name="Hyperlink 23 2 2 26" xfId="13429"/>
    <cellStyle name="Hyperlink 23 2 2 27" xfId="10978"/>
    <cellStyle name="Hyperlink 23 2 2 28" xfId="16625"/>
    <cellStyle name="Hyperlink 23 2 2 29" xfId="9086"/>
    <cellStyle name="Hyperlink 23 2 2 3" xfId="5683"/>
    <cellStyle name="Hyperlink 23 2 2 30" xfId="15143"/>
    <cellStyle name="Hyperlink 23 2 2 31" xfId="20895"/>
    <cellStyle name="Hyperlink 23 2 2 32" xfId="21352"/>
    <cellStyle name="Hyperlink 23 2 2 4" xfId="6189"/>
    <cellStyle name="Hyperlink 23 2 2 5" xfId="6695"/>
    <cellStyle name="Hyperlink 23 2 2 6" xfId="7194"/>
    <cellStyle name="Hyperlink 23 2 2 7" xfId="7694"/>
    <cellStyle name="Hyperlink 23 2 2 8" xfId="8170"/>
    <cellStyle name="Hyperlink 23 2 2 9" xfId="8576"/>
    <cellStyle name="Hyperlink 23 2 3" xfId="5610"/>
    <cellStyle name="Hyperlink 23 2 3 10" xfId="9767"/>
    <cellStyle name="Hyperlink 23 2 3 11" xfId="12478"/>
    <cellStyle name="Hyperlink 23 2 3 12" xfId="16337"/>
    <cellStyle name="Hyperlink 23 2 3 13" xfId="14743"/>
    <cellStyle name="Hyperlink 23 2 3 14" xfId="13180"/>
    <cellStyle name="Hyperlink 23 2 3 15" xfId="15632"/>
    <cellStyle name="Hyperlink 23 2 3 16" xfId="17332"/>
    <cellStyle name="Hyperlink 23 2 3 17" xfId="17645"/>
    <cellStyle name="Hyperlink 23 2 3 18" xfId="17944"/>
    <cellStyle name="Hyperlink 23 2 3 19" xfId="18225"/>
    <cellStyle name="Hyperlink 23 2 3 2" xfId="13041"/>
    <cellStyle name="Hyperlink 23 2 3 20" xfId="18486"/>
    <cellStyle name="Hyperlink 23 2 3 21" xfId="20946"/>
    <cellStyle name="Hyperlink 23 2 3 22" xfId="20777"/>
    <cellStyle name="Hyperlink 23 2 3 3" xfId="13294"/>
    <cellStyle name="Hyperlink 23 2 3 4" xfId="10651"/>
    <cellStyle name="Hyperlink 23 2 3 5" xfId="14934"/>
    <cellStyle name="Hyperlink 23 2 3 6" xfId="9125"/>
    <cellStyle name="Hyperlink 23 2 3 7" xfId="15306"/>
    <cellStyle name="Hyperlink 23 2 3 8" xfId="12587"/>
    <cellStyle name="Hyperlink 23 2 3 9" xfId="9288"/>
    <cellStyle name="Hyperlink 23 2 4" xfId="6116"/>
    <cellStyle name="Hyperlink 23 2 4 10" xfId="17189"/>
    <cellStyle name="Hyperlink 23 2 4 11" xfId="17511"/>
    <cellStyle name="Hyperlink 23 2 4 12" xfId="17817"/>
    <cellStyle name="Hyperlink 23 2 4 13" xfId="18109"/>
    <cellStyle name="Hyperlink 23 2 4 14" xfId="18376"/>
    <cellStyle name="Hyperlink 23 2 4 15" xfId="18620"/>
    <cellStyle name="Hyperlink 23 2 4 16" xfId="18837"/>
    <cellStyle name="Hyperlink 23 2 4 17" xfId="19022"/>
    <cellStyle name="Hyperlink 23 2 4 18" xfId="19177"/>
    <cellStyle name="Hyperlink 23 2 4 19" xfId="19307"/>
    <cellStyle name="Hyperlink 23 2 4 2" xfId="13407"/>
    <cellStyle name="Hyperlink 23 2 4 20" xfId="19410"/>
    <cellStyle name="Hyperlink 23 2 4 21" xfId="20980"/>
    <cellStyle name="Hyperlink 23 2 4 22" xfId="21091"/>
    <cellStyle name="Hyperlink 23 2 4 3" xfId="11845"/>
    <cellStyle name="Hyperlink 23 2 4 4" xfId="11120"/>
    <cellStyle name="Hyperlink 23 2 4 5" xfId="13822"/>
    <cellStyle name="Hyperlink 23 2 4 6" xfId="13709"/>
    <cellStyle name="Hyperlink 23 2 4 7" xfId="9985"/>
    <cellStyle name="Hyperlink 23 2 4 8" xfId="15257"/>
    <cellStyle name="Hyperlink 23 2 4 9" xfId="16254"/>
    <cellStyle name="Hyperlink 23 2 5" xfId="6622"/>
    <cellStyle name="Hyperlink 23 2 5 10" xfId="15352"/>
    <cellStyle name="Hyperlink 23 2 5 11" xfId="10530"/>
    <cellStyle name="Hyperlink 23 2 5 12" xfId="17392"/>
    <cellStyle name="Hyperlink 23 2 5 13" xfId="17704"/>
    <cellStyle name="Hyperlink 23 2 5 14" xfId="18001"/>
    <cellStyle name="Hyperlink 23 2 5 15" xfId="18275"/>
    <cellStyle name="Hyperlink 23 2 5 16" xfId="18532"/>
    <cellStyle name="Hyperlink 23 2 5 17" xfId="18758"/>
    <cellStyle name="Hyperlink 23 2 5 18" xfId="18953"/>
    <cellStyle name="Hyperlink 23 2 5 19" xfId="19118"/>
    <cellStyle name="Hyperlink 23 2 5 2" xfId="13748"/>
    <cellStyle name="Hyperlink 23 2 5 20" xfId="19256"/>
    <cellStyle name="Hyperlink 23 2 5 21" xfId="21009"/>
    <cellStyle name="Hyperlink 23 2 5 22" xfId="21439"/>
    <cellStyle name="Hyperlink 23 2 5 3" xfId="10610"/>
    <cellStyle name="Hyperlink 23 2 5 4" xfId="12197"/>
    <cellStyle name="Hyperlink 23 2 5 5" xfId="11853"/>
    <cellStyle name="Hyperlink 23 2 5 6" xfId="11126"/>
    <cellStyle name="Hyperlink 23 2 5 7" xfId="11189"/>
    <cellStyle name="Hyperlink 23 2 5 8" xfId="13973"/>
    <cellStyle name="Hyperlink 23 2 5 9" xfId="9625"/>
    <cellStyle name="Hyperlink 23 2 6" xfId="7125"/>
    <cellStyle name="Hyperlink 23 2 6 10" xfId="17289"/>
    <cellStyle name="Hyperlink 23 2 6 11" xfId="17604"/>
    <cellStyle name="Hyperlink 23 2 6 12" xfId="17903"/>
    <cellStyle name="Hyperlink 23 2 6 13" xfId="18189"/>
    <cellStyle name="Hyperlink 23 2 6 14" xfId="18452"/>
    <cellStyle name="Hyperlink 23 2 6 15" xfId="18687"/>
    <cellStyle name="Hyperlink 23 2 6 16" xfId="18894"/>
    <cellStyle name="Hyperlink 23 2 6 17" xfId="19069"/>
    <cellStyle name="Hyperlink 23 2 6 18" xfId="19216"/>
    <cellStyle name="Hyperlink 23 2 6 19" xfId="19339"/>
    <cellStyle name="Hyperlink 23 2 6 2" xfId="14086"/>
    <cellStyle name="Hyperlink 23 2 6 20" xfId="19429"/>
    <cellStyle name="Hyperlink 23 2 6 21" xfId="21041"/>
    <cellStyle name="Hyperlink 23 2 6 22" xfId="21266"/>
    <cellStyle name="Hyperlink 23 2 6 3" xfId="9950"/>
    <cellStyle name="Hyperlink 23 2 6 4" xfId="15142"/>
    <cellStyle name="Hyperlink 23 2 6 5" xfId="15531"/>
    <cellStyle name="Hyperlink 23 2 6 6" xfId="15898"/>
    <cellStyle name="Hyperlink 23 2 6 7" xfId="16262"/>
    <cellStyle name="Hyperlink 23 2 6 8" xfId="16354"/>
    <cellStyle name="Hyperlink 23 2 6 9" xfId="15508"/>
    <cellStyle name="Hyperlink 23 2 7" xfId="7624"/>
    <cellStyle name="Hyperlink 23 2 7 10" xfId="12136"/>
    <cellStyle name="Hyperlink 23 2 7 11" xfId="12023"/>
    <cellStyle name="Hyperlink 23 2 7 12" xfId="13624"/>
    <cellStyle name="Hyperlink 23 2 7 13" xfId="11563"/>
    <cellStyle name="Hyperlink 23 2 7 14" xfId="15909"/>
    <cellStyle name="Hyperlink 23 2 7 15" xfId="15330"/>
    <cellStyle name="Hyperlink 23 2 7 16" xfId="9850"/>
    <cellStyle name="Hyperlink 23 2 7 17" xfId="16921"/>
    <cellStyle name="Hyperlink 23 2 7 18" xfId="14195"/>
    <cellStyle name="Hyperlink 23 2 7 19" xfId="14031"/>
    <cellStyle name="Hyperlink 23 2 7 2" xfId="14439"/>
    <cellStyle name="Hyperlink 23 2 7 20" xfId="15425"/>
    <cellStyle name="Hyperlink 23 2 7 21" xfId="21080"/>
    <cellStyle name="Hyperlink 23 2 7 22" xfId="21102"/>
    <cellStyle name="Hyperlink 23 2 7 3" xfId="9606"/>
    <cellStyle name="Hyperlink 23 2 7 4" xfId="13150"/>
    <cellStyle name="Hyperlink 23 2 7 5" xfId="10904"/>
    <cellStyle name="Hyperlink 23 2 7 6" xfId="11647"/>
    <cellStyle name="Hyperlink 23 2 7 7" xfId="12420"/>
    <cellStyle name="Hyperlink 23 2 7 8" xfId="15396"/>
    <cellStyle name="Hyperlink 23 2 7 9" xfId="16938"/>
    <cellStyle name="Hyperlink 23 2 8" xfId="8101"/>
    <cellStyle name="Hyperlink 23 2 8 10" xfId="17193"/>
    <cellStyle name="Hyperlink 23 2 8 11" xfId="17514"/>
    <cellStyle name="Hyperlink 23 2 8 12" xfId="17818"/>
    <cellStyle name="Hyperlink 23 2 8 13" xfId="18110"/>
    <cellStyle name="Hyperlink 23 2 8 14" xfId="18377"/>
    <cellStyle name="Hyperlink 23 2 8 15" xfId="18621"/>
    <cellStyle name="Hyperlink 23 2 8 16" xfId="18838"/>
    <cellStyle name="Hyperlink 23 2 8 17" xfId="19023"/>
    <cellStyle name="Hyperlink 23 2 8 18" xfId="19178"/>
    <cellStyle name="Hyperlink 23 2 8 19" xfId="19308"/>
    <cellStyle name="Hyperlink 23 2 8 2" xfId="14774"/>
    <cellStyle name="Hyperlink 23 2 8 20" xfId="19411"/>
    <cellStyle name="Hyperlink 23 2 8 21" xfId="21115"/>
    <cellStyle name="Hyperlink 23 2 8 22" xfId="20924"/>
    <cellStyle name="Hyperlink 23 2 8 3" xfId="9280"/>
    <cellStyle name="Hyperlink 23 2 8 4" xfId="15029"/>
    <cellStyle name="Hyperlink 23 2 8 5" xfId="15418"/>
    <cellStyle name="Hyperlink 23 2 8 6" xfId="15800"/>
    <cellStyle name="Hyperlink 23 2 8 7" xfId="16159"/>
    <cellStyle name="Hyperlink 23 2 8 8" xfId="12048"/>
    <cellStyle name="Hyperlink 23 2 8 9" xfId="12778"/>
    <cellStyle name="Hyperlink 23 2 9" xfId="8539"/>
    <cellStyle name="Hyperlink 23 2 9 10" xfId="17856"/>
    <cellStyle name="Hyperlink 23 2 9 11" xfId="18144"/>
    <cellStyle name="Hyperlink 23 2 9 12" xfId="18411"/>
    <cellStyle name="Hyperlink 23 2 9 13" xfId="18652"/>
    <cellStyle name="Hyperlink 23 2 9 14" xfId="18864"/>
    <cellStyle name="Hyperlink 23 2 9 15" xfId="19044"/>
    <cellStyle name="Hyperlink 23 2 9 16" xfId="19195"/>
    <cellStyle name="Hyperlink 23 2 9 17" xfId="19321"/>
    <cellStyle name="Hyperlink 23 2 9 18" xfId="19417"/>
    <cellStyle name="Hyperlink 23 2 9 19" xfId="19486"/>
    <cellStyle name="Hyperlink 23 2 9 2" xfId="15079"/>
    <cellStyle name="Hyperlink 23 2 9 20" xfId="19531"/>
    <cellStyle name="Hyperlink 23 2 9 21" xfId="21145"/>
    <cellStyle name="Hyperlink 23 2 9 22" xfId="21230"/>
    <cellStyle name="Hyperlink 23 2 9 3" xfId="15468"/>
    <cellStyle name="Hyperlink 23 2 9 4" xfId="15841"/>
    <cellStyle name="Hyperlink 23 2 9 5" xfId="16201"/>
    <cellStyle name="Hyperlink 23 2 9 6" xfId="16550"/>
    <cellStyle name="Hyperlink 23 2 9 7" xfId="16881"/>
    <cellStyle name="Hyperlink 23 2 9 8" xfId="17235"/>
    <cellStyle name="Hyperlink 23 2 9 9" xfId="17554"/>
    <cellStyle name="Hyperlink 23 20" xfId="16900"/>
    <cellStyle name="Hyperlink 23 21" xfId="15910"/>
    <cellStyle name="Hyperlink 23 22" xfId="16491"/>
    <cellStyle name="Hyperlink 23 23" xfId="11793"/>
    <cellStyle name="Hyperlink 23 24" xfId="9258"/>
    <cellStyle name="Hyperlink 23 25" xfId="9090"/>
    <cellStyle name="Hyperlink 23 26" xfId="11287"/>
    <cellStyle name="Hyperlink 23 27" xfId="16551"/>
    <cellStyle name="Hyperlink 23 28" xfId="11885"/>
    <cellStyle name="Hyperlink 23 29" xfId="11284"/>
    <cellStyle name="Hyperlink 23 3" xfId="4699"/>
    <cellStyle name="Hyperlink 23 30" xfId="12409"/>
    <cellStyle name="Hyperlink 23 31" xfId="16482"/>
    <cellStyle name="Hyperlink 23 32" xfId="20757"/>
    <cellStyle name="Hyperlink 23 33" xfId="20962"/>
    <cellStyle name="Hyperlink 23 4" xfId="4613"/>
    <cellStyle name="Hyperlink 23 5" xfId="4681"/>
    <cellStyle name="Hyperlink 23 6" xfId="4622"/>
    <cellStyle name="Hyperlink 23 7" xfId="4672"/>
    <cellStyle name="Hyperlink 23 8" xfId="4630"/>
    <cellStyle name="Hyperlink 23 9" xfId="4662"/>
    <cellStyle name="Hyperlink 24" xfId="3683"/>
    <cellStyle name="Hyperlink 24 10" xfId="13016"/>
    <cellStyle name="Hyperlink 24 11" xfId="9582"/>
    <cellStyle name="Hyperlink 24 12" xfId="17206"/>
    <cellStyle name="Hyperlink 24 13" xfId="17526"/>
    <cellStyle name="Hyperlink 24 14" xfId="17830"/>
    <cellStyle name="Hyperlink 24 15" xfId="18120"/>
    <cellStyle name="Hyperlink 24 16" xfId="18387"/>
    <cellStyle name="Hyperlink 24 17" xfId="18629"/>
    <cellStyle name="Hyperlink 24 18" xfId="18844"/>
    <cellStyle name="Hyperlink 24 19" xfId="19028"/>
    <cellStyle name="Hyperlink 24 2" xfId="11668"/>
    <cellStyle name="Hyperlink 24 20" xfId="19182"/>
    <cellStyle name="Hyperlink 24 21" xfId="20803"/>
    <cellStyle name="Hyperlink 24 22" xfId="20780"/>
    <cellStyle name="Hyperlink 24 3" xfId="12662"/>
    <cellStyle name="Hyperlink 24 4" xfId="14104"/>
    <cellStyle name="Hyperlink 24 5" xfId="9588"/>
    <cellStyle name="Hyperlink 24 6" xfId="12790"/>
    <cellStyle name="Hyperlink 24 7" xfId="14772"/>
    <cellStyle name="Hyperlink 24 8" xfId="11862"/>
    <cellStyle name="Hyperlink 24 9" xfId="13014"/>
    <cellStyle name="Hyperlink 25" xfId="5375"/>
    <cellStyle name="Hyperlink 25 10" xfId="11320"/>
    <cellStyle name="Hyperlink 25 11" xfId="16299"/>
    <cellStyle name="Hyperlink 25 12" xfId="11731"/>
    <cellStyle name="Hyperlink 25 13" xfId="16399"/>
    <cellStyle name="Hyperlink 25 14" xfId="15421"/>
    <cellStyle name="Hyperlink 25 15" xfId="14968"/>
    <cellStyle name="Hyperlink 25 16" xfId="10152"/>
    <cellStyle name="Hyperlink 25 17" xfId="10701"/>
    <cellStyle name="Hyperlink 25 18" xfId="15503"/>
    <cellStyle name="Hyperlink 25 19" xfId="11777"/>
    <cellStyle name="Hyperlink 25 2" xfId="12881"/>
    <cellStyle name="Hyperlink 25 20" xfId="10802"/>
    <cellStyle name="Hyperlink 25 21" xfId="20922"/>
    <cellStyle name="Hyperlink 25 22" xfId="21193"/>
    <cellStyle name="Hyperlink 25 3" xfId="10942"/>
    <cellStyle name="Hyperlink 25 4" xfId="14625"/>
    <cellStyle name="Hyperlink 25 5" xfId="9423"/>
    <cellStyle name="Hyperlink 25 6" xfId="13520"/>
    <cellStyle name="Hyperlink 25 7" xfId="10768"/>
    <cellStyle name="Hyperlink 25 8" xfId="16890"/>
    <cellStyle name="Hyperlink 25 9" xfId="12205"/>
    <cellStyle name="Hyperlink 26" xfId="5884"/>
    <cellStyle name="Hyperlink 26 10" xfId="15924"/>
    <cellStyle name="Hyperlink 26 11" xfId="15956"/>
    <cellStyle name="Hyperlink 26 12" xfId="14744"/>
    <cellStyle name="Hyperlink 26 13" xfId="17233"/>
    <cellStyle name="Hyperlink 26 14" xfId="17553"/>
    <cellStyle name="Hyperlink 26 15" xfId="17855"/>
    <cellStyle name="Hyperlink 26 16" xfId="18143"/>
    <cellStyle name="Hyperlink 26 17" xfId="18410"/>
    <cellStyle name="Hyperlink 26 18" xfId="18651"/>
    <cellStyle name="Hyperlink 26 19" xfId="18863"/>
    <cellStyle name="Hyperlink 26 2" xfId="13230"/>
    <cellStyle name="Hyperlink 26 20" xfId="19043"/>
    <cellStyle name="Hyperlink 26 21" xfId="20965"/>
    <cellStyle name="Hyperlink 26 22" xfId="21302"/>
    <cellStyle name="Hyperlink 26 3" xfId="11301"/>
    <cellStyle name="Hyperlink 26 4" xfId="15613"/>
    <cellStyle name="Hyperlink 26 5" xfId="15968"/>
    <cellStyle name="Hyperlink 26 6" xfId="16338"/>
    <cellStyle name="Hyperlink 26 7" xfId="16677"/>
    <cellStyle name="Hyperlink 26 8" xfId="12907"/>
    <cellStyle name="Hyperlink 26 9" xfId="15160"/>
    <cellStyle name="Hyperlink 27" xfId="6390"/>
    <cellStyle name="Hyperlink 27 10" xfId="13077"/>
    <cellStyle name="Hyperlink 27 11" xfId="16728"/>
    <cellStyle name="Hyperlink 27 12" xfId="14938"/>
    <cellStyle name="Hyperlink 27 13" xfId="16690"/>
    <cellStyle name="Hyperlink 27 14" xfId="12833"/>
    <cellStyle name="Hyperlink 27 15" xfId="10837"/>
    <cellStyle name="Hyperlink 27 16" xfId="10961"/>
    <cellStyle name="Hyperlink 27 17" xfId="9705"/>
    <cellStyle name="Hyperlink 27 18" xfId="17231"/>
    <cellStyle name="Hyperlink 27 19" xfId="17551"/>
    <cellStyle name="Hyperlink 27 2" xfId="13589"/>
    <cellStyle name="Hyperlink 27 20" xfId="17853"/>
    <cellStyle name="Hyperlink 27 21" xfId="20998"/>
    <cellStyle name="Hyperlink 27 22" xfId="21204"/>
    <cellStyle name="Hyperlink 27 3" xfId="10697"/>
    <cellStyle name="Hyperlink 27 4" xfId="13939"/>
    <cellStyle name="Hyperlink 27 5" xfId="10108"/>
    <cellStyle name="Hyperlink 27 6" xfId="14117"/>
    <cellStyle name="Hyperlink 27 7" xfId="9924"/>
    <cellStyle name="Hyperlink 27 8" xfId="9946"/>
    <cellStyle name="Hyperlink 27 9" xfId="10976"/>
    <cellStyle name="Hyperlink 28" xfId="6894"/>
    <cellStyle name="Hyperlink 28 10" xfId="12036"/>
    <cellStyle name="Hyperlink 28 11" xfId="9623"/>
    <cellStyle name="Hyperlink 28 12" xfId="14331"/>
    <cellStyle name="Hyperlink 28 13" xfId="11256"/>
    <cellStyle name="Hyperlink 28 14" xfId="10021"/>
    <cellStyle name="Hyperlink 28 15" xfId="11565"/>
    <cellStyle name="Hyperlink 28 16" xfId="10595"/>
    <cellStyle name="Hyperlink 28 17" xfId="12137"/>
    <cellStyle name="Hyperlink 28 18" xfId="14598"/>
    <cellStyle name="Hyperlink 28 19" xfId="9611"/>
    <cellStyle name="Hyperlink 28 2" xfId="13938"/>
    <cellStyle name="Hyperlink 28 20" xfId="11809"/>
    <cellStyle name="Hyperlink 28 21" xfId="21030"/>
    <cellStyle name="Hyperlink 28 22" xfId="21339"/>
    <cellStyle name="Hyperlink 28 3" xfId="10109"/>
    <cellStyle name="Hyperlink 28 4" xfId="13730"/>
    <cellStyle name="Hyperlink 28 5" xfId="10624"/>
    <cellStyle name="Hyperlink 28 6" xfId="11404"/>
    <cellStyle name="Hyperlink 28 7" xfId="11606"/>
    <cellStyle name="Hyperlink 28 8" xfId="12456"/>
    <cellStyle name="Hyperlink 28 9" xfId="9935"/>
    <cellStyle name="Hyperlink 29" xfId="7399"/>
    <cellStyle name="Hyperlink 29 10" xfId="12402"/>
    <cellStyle name="Hyperlink 29 11" xfId="9252"/>
    <cellStyle name="Hyperlink 29 12" xfId="13059"/>
    <cellStyle name="Hyperlink 29 13" xfId="11460"/>
    <cellStyle name="Hyperlink 29 14" xfId="9112"/>
    <cellStyle name="Hyperlink 29 15" xfId="14137"/>
    <cellStyle name="Hyperlink 29 16" xfId="12710"/>
    <cellStyle name="Hyperlink 29 17" xfId="17358"/>
    <cellStyle name="Hyperlink 29 18" xfId="17671"/>
    <cellStyle name="Hyperlink 29 19" xfId="17968"/>
    <cellStyle name="Hyperlink 29 2" xfId="14285"/>
    <cellStyle name="Hyperlink 29 20" xfId="18245"/>
    <cellStyle name="Hyperlink 29 21" xfId="21063"/>
    <cellStyle name="Hyperlink 29 22" xfId="21116"/>
    <cellStyle name="Hyperlink 29 3" xfId="9755"/>
    <cellStyle name="Hyperlink 29 4" xfId="13536"/>
    <cellStyle name="Hyperlink 29 5" xfId="10749"/>
    <cellStyle name="Hyperlink 29 6" xfId="11659"/>
    <cellStyle name="Hyperlink 29 7" xfId="11584"/>
    <cellStyle name="Hyperlink 29 8" xfId="13635"/>
    <cellStyle name="Hyperlink 29 9" xfId="15413"/>
    <cellStyle name="Hyperlink 3" xfId="1595"/>
    <cellStyle name="Hyperlink 3 10" xfId="2233"/>
    <cellStyle name="Hyperlink 3 11" xfId="3080"/>
    <cellStyle name="Hyperlink 3 11 10" xfId="7494"/>
    <cellStyle name="Hyperlink 3 11 10 10" xfId="16873"/>
    <cellStyle name="Hyperlink 3 11 10 11" xfId="15036"/>
    <cellStyle name="Hyperlink 3 11 10 12" xfId="13363"/>
    <cellStyle name="Hyperlink 3 11 10 13" xfId="13880"/>
    <cellStyle name="Hyperlink 3 11 10 14" xfId="13957"/>
    <cellStyle name="Hyperlink 3 11 10 15" xfId="17319"/>
    <cellStyle name="Hyperlink 3 11 10 16" xfId="17634"/>
    <cellStyle name="Hyperlink 3 11 10 17" xfId="17933"/>
    <cellStyle name="Hyperlink 3 11 10 18" xfId="18215"/>
    <cellStyle name="Hyperlink 3 11 10 19" xfId="18476"/>
    <cellStyle name="Hyperlink 3 11 10 2" xfId="14353"/>
    <cellStyle name="Hyperlink 3 11 10 20" xfId="18708"/>
    <cellStyle name="Hyperlink 3 11 10 21" xfId="21068"/>
    <cellStyle name="Hyperlink 3 11 10 22" xfId="21322"/>
    <cellStyle name="Hyperlink 3 11 10 3" xfId="9694"/>
    <cellStyle name="Hyperlink 3 11 10 4" xfId="12124"/>
    <cellStyle name="Hyperlink 3 11 10 5" xfId="13471"/>
    <cellStyle name="Hyperlink 3 11 10 6" xfId="12791"/>
    <cellStyle name="Hyperlink 3 11 10 7" xfId="10916"/>
    <cellStyle name="Hyperlink 3 11 10 8" xfId="13165"/>
    <cellStyle name="Hyperlink 3 11 10 9" xfId="16126"/>
    <cellStyle name="Hyperlink 3 11 11" xfId="7974"/>
    <cellStyle name="Hyperlink 3 11 11 10" xfId="11908"/>
    <cellStyle name="Hyperlink 3 11 11 11" xfId="14952"/>
    <cellStyle name="Hyperlink 3 11 11 12" xfId="13263"/>
    <cellStyle name="Hyperlink 3 11 11 13" xfId="16685"/>
    <cellStyle name="Hyperlink 3 11 11 14" xfId="16452"/>
    <cellStyle name="Hyperlink 3 11 11 15" xfId="10076"/>
    <cellStyle name="Hyperlink 3 11 11 16" xfId="11408"/>
    <cellStyle name="Hyperlink 3 11 11 17" xfId="9698"/>
    <cellStyle name="Hyperlink 3 11 11 18" xfId="14803"/>
    <cellStyle name="Hyperlink 3 11 11 19" xfId="16154"/>
    <cellStyle name="Hyperlink 3 11 11 2" xfId="14683"/>
    <cellStyle name="Hyperlink 3 11 11 20" xfId="11530"/>
    <cellStyle name="Hyperlink 3 11 11 21" xfId="21105"/>
    <cellStyle name="Hyperlink 3 11 11 22" xfId="21232"/>
    <cellStyle name="Hyperlink 3 11 11 3" xfId="9370"/>
    <cellStyle name="Hyperlink 3 11 11 4" xfId="14174"/>
    <cellStyle name="Hyperlink 3 11 11 5" xfId="9866"/>
    <cellStyle name="Hyperlink 3 11 11 6" xfId="13889"/>
    <cellStyle name="Hyperlink 3 11 11 7" xfId="10531"/>
    <cellStyle name="Hyperlink 3 11 11 8" xfId="14762"/>
    <cellStyle name="Hyperlink 3 11 11 9" xfId="9207"/>
    <cellStyle name="Hyperlink 3 11 12" xfId="8435"/>
    <cellStyle name="Hyperlink 3 11 12 10" xfId="17334"/>
    <cellStyle name="Hyperlink 3 11 12 11" xfId="17647"/>
    <cellStyle name="Hyperlink 3 11 12 12" xfId="17946"/>
    <cellStyle name="Hyperlink 3 11 12 13" xfId="18227"/>
    <cellStyle name="Hyperlink 3 11 12 14" xfId="18488"/>
    <cellStyle name="Hyperlink 3 11 12 15" xfId="18716"/>
    <cellStyle name="Hyperlink 3 11 12 16" xfId="18914"/>
    <cellStyle name="Hyperlink 3 11 12 17" xfId="19084"/>
    <cellStyle name="Hyperlink 3 11 12 18" xfId="19228"/>
    <cellStyle name="Hyperlink 3 11 12 19" xfId="19349"/>
    <cellStyle name="Hyperlink 3 11 12 2" xfId="15005"/>
    <cellStyle name="Hyperlink 3 11 12 20" xfId="19436"/>
    <cellStyle name="Hyperlink 3 11 12 21" xfId="21136"/>
    <cellStyle name="Hyperlink 3 11 12 22" xfId="21362"/>
    <cellStyle name="Hyperlink 3 11 12 3" xfId="9058"/>
    <cellStyle name="Hyperlink 3 11 12 4" xfId="15189"/>
    <cellStyle name="Hyperlink 3 11 12 5" xfId="15579"/>
    <cellStyle name="Hyperlink 3 11 12 6" xfId="15937"/>
    <cellStyle name="Hyperlink 3 11 12 7" xfId="16309"/>
    <cellStyle name="Hyperlink 3 11 12 8" xfId="17171"/>
    <cellStyle name="Hyperlink 3 11 12 9" xfId="16557"/>
    <cellStyle name="Hyperlink 3 11 2" xfId="3167"/>
    <cellStyle name="Hyperlink 3 11 2 10" xfId="8742"/>
    <cellStyle name="Hyperlink 3 11 2 11" xfId="8916"/>
    <cellStyle name="Hyperlink 3 11 2 12" xfId="11297"/>
    <cellStyle name="Hyperlink 3 11 2 13" xfId="12452"/>
    <cellStyle name="Hyperlink 3 11 2 14" xfId="15355"/>
    <cellStyle name="Hyperlink 3 11 2 15" xfId="11571"/>
    <cellStyle name="Hyperlink 3 11 2 16" xfId="14150"/>
    <cellStyle name="Hyperlink 3 11 2 17" xfId="9550"/>
    <cellStyle name="Hyperlink 3 11 2 18" xfId="15402"/>
    <cellStyle name="Hyperlink 3 11 2 19" xfId="14191"/>
    <cellStyle name="Hyperlink 3 11 2 2" xfId="5092"/>
    <cellStyle name="Hyperlink 3 11 2 2 10" xfId="8776"/>
    <cellStyle name="Hyperlink 3 11 2 2 10 10" xfId="17988"/>
    <cellStyle name="Hyperlink 3 11 2 2 10 11" xfId="18263"/>
    <cellStyle name="Hyperlink 3 11 2 2 10 12" xfId="18522"/>
    <cellStyle name="Hyperlink 3 11 2 2 10 13" xfId="18749"/>
    <cellStyle name="Hyperlink 3 11 2 2 10 14" xfId="18945"/>
    <cellStyle name="Hyperlink 3 11 2 2 10 15" xfId="19110"/>
    <cellStyle name="Hyperlink 3 11 2 2 10 16" xfId="19250"/>
    <cellStyle name="Hyperlink 3 11 2 2 10 17" xfId="19368"/>
    <cellStyle name="Hyperlink 3 11 2 2 10 18" xfId="19449"/>
    <cellStyle name="Hyperlink 3 11 2 2 10 19" xfId="19508"/>
    <cellStyle name="Hyperlink 3 11 2 2 10 2" xfId="15244"/>
    <cellStyle name="Hyperlink 3 11 2 2 10 20" xfId="19549"/>
    <cellStyle name="Hyperlink 3 11 2 2 10 21" xfId="21165"/>
    <cellStyle name="Hyperlink 3 11 2 2 10 22" xfId="21545"/>
    <cellStyle name="Hyperlink 3 11 2 2 10 3" xfId="15629"/>
    <cellStyle name="Hyperlink 3 11 2 2 10 4" xfId="15985"/>
    <cellStyle name="Hyperlink 3 11 2 2 10 5" xfId="16359"/>
    <cellStyle name="Hyperlink 3 11 2 2 10 6" xfId="16694"/>
    <cellStyle name="Hyperlink 3 11 2 2 10 7" xfId="17034"/>
    <cellStyle name="Hyperlink 3 11 2 2 10 8" xfId="17379"/>
    <cellStyle name="Hyperlink 3 11 2 2 10 9" xfId="17691"/>
    <cellStyle name="Hyperlink 3 11 2 2 11" xfId="8949"/>
    <cellStyle name="Hyperlink 3 11 2 2 11 10" xfId="18074"/>
    <cellStyle name="Hyperlink 3 11 2 2 11 11" xfId="18341"/>
    <cellStyle name="Hyperlink 3 11 2 2 11 12" xfId="18590"/>
    <cellStyle name="Hyperlink 3 11 2 2 11 13" xfId="18810"/>
    <cellStyle name="Hyperlink 3 11 2 2 11 14" xfId="18999"/>
    <cellStyle name="Hyperlink 3 11 2 2 11 15" xfId="19156"/>
    <cellStyle name="Hyperlink 3 11 2 2 11 16" xfId="19291"/>
    <cellStyle name="Hyperlink 3 11 2 2 11 17" xfId="19399"/>
    <cellStyle name="Hyperlink 3 11 2 2 11 18" xfId="19473"/>
    <cellStyle name="Hyperlink 3 11 2 2 11 19" xfId="19523"/>
    <cellStyle name="Hyperlink 3 11 2 2 11 2" xfId="15364"/>
    <cellStyle name="Hyperlink 3 11 2 2 11 20" xfId="19563"/>
    <cellStyle name="Hyperlink 3 11 2 2 11 21" xfId="21180"/>
    <cellStyle name="Hyperlink 3 11 2 2 11 22" xfId="21346"/>
    <cellStyle name="Hyperlink 3 11 2 2 11 3" xfId="15743"/>
    <cellStyle name="Hyperlink 3 11 2 2 11 4" xfId="16108"/>
    <cellStyle name="Hyperlink 3 11 2 2 11 5" xfId="16466"/>
    <cellStyle name="Hyperlink 3 11 2 2 11 6" xfId="16796"/>
    <cellStyle name="Hyperlink 3 11 2 2 11 7" xfId="17137"/>
    <cellStyle name="Hyperlink 3 11 2 2 11 8" xfId="17473"/>
    <cellStyle name="Hyperlink 3 11 2 2 11 9" xfId="17779"/>
    <cellStyle name="Hyperlink 3 11 2 2 2" xfId="5167"/>
    <cellStyle name="Hyperlink 3 11 2 2 2 10" xfId="17589"/>
    <cellStyle name="Hyperlink 3 11 2 2 2 11" xfId="17889"/>
    <cellStyle name="Hyperlink 3 11 2 2 2 12" xfId="18176"/>
    <cellStyle name="Hyperlink 3 11 2 2 2 13" xfId="18441"/>
    <cellStyle name="Hyperlink 3 11 2 2 2 14" xfId="18679"/>
    <cellStyle name="Hyperlink 3 11 2 2 2 15" xfId="18888"/>
    <cellStyle name="Hyperlink 3 11 2 2 2 16" xfId="19064"/>
    <cellStyle name="Hyperlink 3 11 2 2 2 17" xfId="19212"/>
    <cellStyle name="Hyperlink 3 11 2 2 2 18" xfId="19336"/>
    <cellStyle name="Hyperlink 3 11 2 2 2 19" xfId="19427"/>
    <cellStyle name="Hyperlink 3 11 2 2 2 2" xfId="12722"/>
    <cellStyle name="Hyperlink 3 11 2 2 2 20" xfId="19492"/>
    <cellStyle name="Hyperlink 3 11 2 2 2 21" xfId="20900"/>
    <cellStyle name="Hyperlink 3 11 2 2 2 22" xfId="21565"/>
    <cellStyle name="Hyperlink 3 11 2 2 2 3" xfId="15120"/>
    <cellStyle name="Hyperlink 3 11 2 2 2 4" xfId="12677"/>
    <cellStyle name="Hyperlink 3 11 2 2 2 5" xfId="15636"/>
    <cellStyle name="Hyperlink 3 11 2 2 2 6" xfId="15992"/>
    <cellStyle name="Hyperlink 3 11 2 2 2 7" xfId="16363"/>
    <cellStyle name="Hyperlink 3 11 2 2 2 8" xfId="10023"/>
    <cellStyle name="Hyperlink 3 11 2 2 2 9" xfId="17272"/>
    <cellStyle name="Hyperlink 3 11 2 2 3" xfId="5685"/>
    <cellStyle name="Hyperlink 3 11 2 2 3 10" xfId="9408"/>
    <cellStyle name="Hyperlink 3 11 2 2 3 11" xfId="10826"/>
    <cellStyle name="Hyperlink 3 11 2 2 3 12" xfId="10180"/>
    <cellStyle name="Hyperlink 3 11 2 2 3 13" xfId="13806"/>
    <cellStyle name="Hyperlink 3 11 2 2 3 14" xfId="15651"/>
    <cellStyle name="Hyperlink 3 11 2 2 3 15" xfId="9177"/>
    <cellStyle name="Hyperlink 3 11 2 2 3 16" xfId="13945"/>
    <cellStyle name="Hyperlink 3 11 2 2 3 17" xfId="11406"/>
    <cellStyle name="Hyperlink 3 11 2 2 3 18" xfId="17237"/>
    <cellStyle name="Hyperlink 3 11 2 2 3 19" xfId="17556"/>
    <cellStyle name="Hyperlink 3 11 2 2 3 2" xfId="13088"/>
    <cellStyle name="Hyperlink 3 11 2 2 3 20" xfId="17858"/>
    <cellStyle name="Hyperlink 3 11 2 2 3 21" xfId="20951"/>
    <cellStyle name="Hyperlink 3 11 2 2 3 22" xfId="21586"/>
    <cellStyle name="Hyperlink 3 11 2 2 3 3" xfId="13458"/>
    <cellStyle name="Hyperlink 3 11 2 2 3 4" xfId="10572"/>
    <cellStyle name="Hyperlink 3 11 2 2 3 5" xfId="12089"/>
    <cellStyle name="Hyperlink 3 11 2 2 3 6" xfId="15013"/>
    <cellStyle name="Hyperlink 3 11 2 2 3 7" xfId="15545"/>
    <cellStyle name="Hyperlink 3 11 2 2 3 8" xfId="16866"/>
    <cellStyle name="Hyperlink 3 11 2 2 3 9" xfId="13713"/>
    <cellStyle name="Hyperlink 3 11 2 2 4" xfId="6191"/>
    <cellStyle name="Hyperlink 3 11 2 2 4 10" xfId="14651"/>
    <cellStyle name="Hyperlink 3 11 2 2 4 11" xfId="17356"/>
    <cellStyle name="Hyperlink 3 11 2 2 4 12" xfId="17669"/>
    <cellStyle name="Hyperlink 3 11 2 2 4 13" xfId="17966"/>
    <cellStyle name="Hyperlink 3 11 2 2 4 14" xfId="18243"/>
    <cellStyle name="Hyperlink 3 11 2 2 4 15" xfId="18504"/>
    <cellStyle name="Hyperlink 3 11 2 2 4 16" xfId="18731"/>
    <cellStyle name="Hyperlink 3 11 2 2 4 17" xfId="18928"/>
    <cellStyle name="Hyperlink 3 11 2 2 4 18" xfId="19095"/>
    <cellStyle name="Hyperlink 3 11 2 2 4 19" xfId="19236"/>
    <cellStyle name="Hyperlink 3 11 2 2 4 2" xfId="13454"/>
    <cellStyle name="Hyperlink 3 11 2 2 4 20" xfId="19356"/>
    <cellStyle name="Hyperlink 3 11 2 2 4 21" xfId="20984"/>
    <cellStyle name="Hyperlink 3 11 2 2 4 22" xfId="20836"/>
    <cellStyle name="Hyperlink 3 11 2 2 4 3" xfId="13411"/>
    <cellStyle name="Hyperlink 3 11 2 2 4 4" xfId="10607"/>
    <cellStyle name="Hyperlink 3 11 2 2 4 5" xfId="13583"/>
    <cellStyle name="Hyperlink 3 11 2 2 4 6" xfId="10704"/>
    <cellStyle name="Hyperlink 3 11 2 2 4 7" xfId="13231"/>
    <cellStyle name="Hyperlink 3 11 2 2 4 8" xfId="13775"/>
    <cellStyle name="Hyperlink 3 11 2 2 4 9" xfId="16909"/>
    <cellStyle name="Hyperlink 3 11 2 2 5" xfId="6697"/>
    <cellStyle name="Hyperlink 3 11 2 2 5 10" xfId="17672"/>
    <cellStyle name="Hyperlink 3 11 2 2 5 11" xfId="17969"/>
    <cellStyle name="Hyperlink 3 11 2 2 5 12" xfId="18246"/>
    <cellStyle name="Hyperlink 3 11 2 2 5 13" xfId="18505"/>
    <cellStyle name="Hyperlink 3 11 2 2 5 14" xfId="18732"/>
    <cellStyle name="Hyperlink 3 11 2 2 5 15" xfId="18929"/>
    <cellStyle name="Hyperlink 3 11 2 2 5 16" xfId="19096"/>
    <cellStyle name="Hyperlink 3 11 2 2 5 17" xfId="19237"/>
    <cellStyle name="Hyperlink 3 11 2 2 5 18" xfId="19357"/>
    <cellStyle name="Hyperlink 3 11 2 2 5 19" xfId="19441"/>
    <cellStyle name="Hyperlink 3 11 2 2 5 2" xfId="13799"/>
    <cellStyle name="Hyperlink 3 11 2 2 5 20" xfId="19502"/>
    <cellStyle name="Hyperlink 3 11 2 2 5 21" xfId="21015"/>
    <cellStyle name="Hyperlink 3 11 2 2 5 22" xfId="21354"/>
    <cellStyle name="Hyperlink 3 11 2 2 5 3" xfId="15216"/>
    <cellStyle name="Hyperlink 3 11 2 2 5 4" xfId="15719"/>
    <cellStyle name="Hyperlink 3 11 2 2 5 5" xfId="16081"/>
    <cellStyle name="Hyperlink 3 11 2 2 5 6" xfId="16441"/>
    <cellStyle name="Hyperlink 3 11 2 2 5 7" xfId="16772"/>
    <cellStyle name="Hyperlink 3 11 2 2 5 8" xfId="10786"/>
    <cellStyle name="Hyperlink 3 11 2 2 5 9" xfId="17359"/>
    <cellStyle name="Hyperlink 3 11 2 2 6" xfId="7196"/>
    <cellStyle name="Hyperlink 3 11 2 2 6 10" xfId="11649"/>
    <cellStyle name="Hyperlink 3 11 2 2 6 11" xfId="15842"/>
    <cellStyle name="Hyperlink 3 11 2 2 6 12" xfId="9094"/>
    <cellStyle name="Hyperlink 3 11 2 2 6 13" xfId="15415"/>
    <cellStyle name="Hyperlink 3 11 2 2 6 14" xfId="17497"/>
    <cellStyle name="Hyperlink 3 11 2 2 6 15" xfId="17803"/>
    <cellStyle name="Hyperlink 3 11 2 2 6 16" xfId="18096"/>
    <cellStyle name="Hyperlink 3 11 2 2 6 17" xfId="18364"/>
    <cellStyle name="Hyperlink 3 11 2 2 6 18" xfId="18611"/>
    <cellStyle name="Hyperlink 3 11 2 2 6 19" xfId="18829"/>
    <cellStyle name="Hyperlink 3 11 2 2 6 2" xfId="14144"/>
    <cellStyle name="Hyperlink 3 11 2 2 6 20" xfId="19015"/>
    <cellStyle name="Hyperlink 3 11 2 2 6 21" xfId="21045"/>
    <cellStyle name="Hyperlink 3 11 2 2 6 22" xfId="21268"/>
    <cellStyle name="Hyperlink 3 11 2 2 6 3" xfId="9899"/>
    <cellStyle name="Hyperlink 3 11 2 2 6 4" xfId="11727"/>
    <cellStyle name="Hyperlink 3 11 2 2 6 5" xfId="14438"/>
    <cellStyle name="Hyperlink 3 11 2 2 6 6" xfId="9283"/>
    <cellStyle name="Hyperlink 3 11 2 2 6 7" xfId="14029"/>
    <cellStyle name="Hyperlink 3 11 2 2 6 8" xfId="15417"/>
    <cellStyle name="Hyperlink 3 11 2 2 6 9" xfId="10159"/>
    <cellStyle name="Hyperlink 3 11 2 2 7" xfId="7696"/>
    <cellStyle name="Hyperlink 3 11 2 2 7 10" xfId="10545"/>
    <cellStyle name="Hyperlink 3 11 2 2 7 11" xfId="16836"/>
    <cellStyle name="Hyperlink 3 11 2 2 7 12" xfId="16307"/>
    <cellStyle name="Hyperlink 3 11 2 2 7 13" xfId="12936"/>
    <cellStyle name="Hyperlink 3 11 2 2 7 14" xfId="13626"/>
    <cellStyle name="Hyperlink 3 11 2 2 7 15" xfId="15970"/>
    <cellStyle name="Hyperlink 3 11 2 2 7 16" xfId="17475"/>
    <cellStyle name="Hyperlink 3 11 2 2 7 17" xfId="17781"/>
    <cellStyle name="Hyperlink 3 11 2 2 7 18" xfId="18075"/>
    <cellStyle name="Hyperlink 3 11 2 2 7 19" xfId="18342"/>
    <cellStyle name="Hyperlink 3 11 2 2 7 2" xfId="14481"/>
    <cellStyle name="Hyperlink 3 11 2 2 7 20" xfId="18591"/>
    <cellStyle name="Hyperlink 3 11 2 2 7 21" xfId="21084"/>
    <cellStyle name="Hyperlink 3 11 2 2 7 22" xfId="21288"/>
    <cellStyle name="Hyperlink 3 11 2 2 7 3" xfId="9555"/>
    <cellStyle name="Hyperlink 3 11 2 2 7 4" xfId="13159"/>
    <cellStyle name="Hyperlink 3 11 2 2 7 5" xfId="11871"/>
    <cellStyle name="Hyperlink 3 11 2 2 7 6" xfId="11145"/>
    <cellStyle name="Hyperlink 3 11 2 2 7 7" xfId="12902"/>
    <cellStyle name="Hyperlink 3 11 2 2 7 8" xfId="14014"/>
    <cellStyle name="Hyperlink 3 11 2 2 7 9" xfId="10606"/>
    <cellStyle name="Hyperlink 3 11 2 2 8" xfId="8172"/>
    <cellStyle name="Hyperlink 3 11 2 2 8 10" xfId="14319"/>
    <cellStyle name="Hyperlink 3 11 2 2 8 11" xfId="17377"/>
    <cellStyle name="Hyperlink 3 11 2 2 8 12" xfId="17689"/>
    <cellStyle name="Hyperlink 3 11 2 2 8 13" xfId="17986"/>
    <cellStyle name="Hyperlink 3 11 2 2 8 14" xfId="18261"/>
    <cellStyle name="Hyperlink 3 11 2 2 8 15" xfId="18520"/>
    <cellStyle name="Hyperlink 3 11 2 2 8 16" xfId="18747"/>
    <cellStyle name="Hyperlink 3 11 2 2 8 17" xfId="18943"/>
    <cellStyle name="Hyperlink 3 11 2 2 8 18" xfId="19108"/>
    <cellStyle name="Hyperlink 3 11 2 2 8 19" xfId="19248"/>
    <cellStyle name="Hyperlink 3 11 2 2 8 2" xfId="14822"/>
    <cellStyle name="Hyperlink 3 11 2 2 8 20" xfId="19366"/>
    <cellStyle name="Hyperlink 3 11 2 2 8 21" xfId="21120"/>
    <cellStyle name="Hyperlink 3 11 2 2 8 22" xfId="21594"/>
    <cellStyle name="Hyperlink 3 11 2 2 8 3" xfId="9236"/>
    <cellStyle name="Hyperlink 3 11 2 2 8 4" xfId="13692"/>
    <cellStyle name="Hyperlink 3 11 2 2 8 5" xfId="15242"/>
    <cellStyle name="Hyperlink 3 11 2 2 8 6" xfId="15741"/>
    <cellStyle name="Hyperlink 3 11 2 2 8 7" xfId="16106"/>
    <cellStyle name="Hyperlink 3 11 2 2 8 8" xfId="15716"/>
    <cellStyle name="Hyperlink 3 11 2 2 8 9" xfId="16847"/>
    <cellStyle name="Hyperlink 3 11 2 2 9" xfId="8578"/>
    <cellStyle name="Hyperlink 3 11 2 2 9 10" xfId="17881"/>
    <cellStyle name="Hyperlink 3 11 2 2 9 11" xfId="18168"/>
    <cellStyle name="Hyperlink 3 11 2 2 9 12" xfId="18434"/>
    <cellStyle name="Hyperlink 3 11 2 2 9 13" xfId="18673"/>
    <cellStyle name="Hyperlink 3 11 2 2 9 14" xfId="18882"/>
    <cellStyle name="Hyperlink 3 11 2 2 9 15" xfId="19058"/>
    <cellStyle name="Hyperlink 3 11 2 2 9 16" xfId="19207"/>
    <cellStyle name="Hyperlink 3 11 2 2 9 17" xfId="19332"/>
    <cellStyle name="Hyperlink 3 11 2 2 9 18" xfId="19425"/>
    <cellStyle name="Hyperlink 3 11 2 2 9 19" xfId="19491"/>
    <cellStyle name="Hyperlink 3 11 2 2 9 2" xfId="15108"/>
    <cellStyle name="Hyperlink 3 11 2 2 9 20" xfId="19535"/>
    <cellStyle name="Hyperlink 3 11 2 2 9 21" xfId="21149"/>
    <cellStyle name="Hyperlink 3 11 2 2 9 22" xfId="20925"/>
    <cellStyle name="Hyperlink 3 11 2 2 9 3" xfId="15499"/>
    <cellStyle name="Hyperlink 3 11 2 2 9 4" xfId="15868"/>
    <cellStyle name="Hyperlink 3 11 2 2 9 5" xfId="16228"/>
    <cellStyle name="Hyperlink 3 11 2 2 9 6" xfId="16574"/>
    <cellStyle name="Hyperlink 3 11 2 2 9 7" xfId="16907"/>
    <cellStyle name="Hyperlink 3 11 2 2 9 8" xfId="17262"/>
    <cellStyle name="Hyperlink 3 11 2 2 9 9" xfId="17580"/>
    <cellStyle name="Hyperlink 3 11 2 20" xfId="9604"/>
    <cellStyle name="Hyperlink 3 11 2 21" xfId="9044"/>
    <cellStyle name="Hyperlink 3 11 2 22" xfId="13309"/>
    <cellStyle name="Hyperlink 3 11 2 23" xfId="9626"/>
    <cellStyle name="Hyperlink 3 11 2 24" xfId="12631"/>
    <cellStyle name="Hyperlink 3 11 2 25" xfId="16804"/>
    <cellStyle name="Hyperlink 3 11 2 26" xfId="11961"/>
    <cellStyle name="Hyperlink 3 11 2 27" xfId="16432"/>
    <cellStyle name="Hyperlink 3 11 2 28" xfId="9180"/>
    <cellStyle name="Hyperlink 3 11 2 29" xfId="12672"/>
    <cellStyle name="Hyperlink 3 11 2 3" xfId="5612"/>
    <cellStyle name="Hyperlink 3 11 2 30" xfId="12071"/>
    <cellStyle name="Hyperlink 3 11 2 31" xfId="20768"/>
    <cellStyle name="Hyperlink 3 11 2 32" xfId="21357"/>
    <cellStyle name="Hyperlink 3 11 2 4" xfId="6118"/>
    <cellStyle name="Hyperlink 3 11 2 5" xfId="6624"/>
    <cellStyle name="Hyperlink 3 11 2 6" xfId="7127"/>
    <cellStyle name="Hyperlink 3 11 2 7" xfId="7626"/>
    <cellStyle name="Hyperlink 3 11 2 8" xfId="8103"/>
    <cellStyle name="Hyperlink 3 11 2 9" xfId="8541"/>
    <cellStyle name="Hyperlink 3 11 3" xfId="4704"/>
    <cellStyle name="Hyperlink 3 11 3 10" xfId="9355"/>
    <cellStyle name="Hyperlink 3 11 3 11" xfId="9523"/>
    <cellStyle name="Hyperlink 3 11 3 12" xfId="13146"/>
    <cellStyle name="Hyperlink 3 11 3 13" xfId="17340"/>
    <cellStyle name="Hyperlink 3 11 3 14" xfId="17653"/>
    <cellStyle name="Hyperlink 3 11 3 15" xfId="17952"/>
    <cellStyle name="Hyperlink 3 11 3 16" xfId="18232"/>
    <cellStyle name="Hyperlink 3 11 3 17" xfId="18493"/>
    <cellStyle name="Hyperlink 3 11 3 18" xfId="18721"/>
    <cellStyle name="Hyperlink 3 11 3 19" xfId="18919"/>
    <cellStyle name="Hyperlink 3 11 3 2" xfId="12393"/>
    <cellStyle name="Hyperlink 3 11 3 20" xfId="19088"/>
    <cellStyle name="Hyperlink 3 11 3 21" xfId="20876"/>
    <cellStyle name="Hyperlink 3 11 3 22" xfId="21547"/>
    <cellStyle name="Hyperlink 3 11 3 3" xfId="11033"/>
    <cellStyle name="Hyperlink 3 11 3 4" xfId="14634"/>
    <cellStyle name="Hyperlink 3 11 3 5" xfId="9417"/>
    <cellStyle name="Hyperlink 3 11 3 6" xfId="13861"/>
    <cellStyle name="Hyperlink 3 11 3 7" xfId="15196"/>
    <cellStyle name="Hyperlink 3 11 3 8" xfId="16220"/>
    <cellStyle name="Hyperlink 3 11 3 9" xfId="9919"/>
    <cellStyle name="Hyperlink 3 11 4" xfId="4608"/>
    <cellStyle name="Hyperlink 3 11 4 10" xfId="17098"/>
    <cellStyle name="Hyperlink 3 11 4 11" xfId="16369"/>
    <cellStyle name="Hyperlink 3 11 4 12" xfId="16597"/>
    <cellStyle name="Hyperlink 3 11 4 13" xfId="9315"/>
    <cellStyle name="Hyperlink 3 11 4 14" xfId="14052"/>
    <cellStyle name="Hyperlink 3 11 4 15" xfId="16799"/>
    <cellStyle name="Hyperlink 3 11 4 16" xfId="16892"/>
    <cellStyle name="Hyperlink 3 11 4 17" xfId="10564"/>
    <cellStyle name="Hyperlink 3 11 4 18" xfId="16308"/>
    <cellStyle name="Hyperlink 3 11 4 19" xfId="17275"/>
    <cellStyle name="Hyperlink 3 11 4 2" xfId="12316"/>
    <cellStyle name="Hyperlink 3 11 4 20" xfId="17592"/>
    <cellStyle name="Hyperlink 3 11 4 21" xfId="20843"/>
    <cellStyle name="Hyperlink 3 11 4 22" xfId="21211"/>
    <cellStyle name="Hyperlink 3 11 4 3" xfId="10175"/>
    <cellStyle name="Hyperlink 3 11 4 4" xfId="13849"/>
    <cellStyle name="Hyperlink 3 11 4 5" xfId="10128"/>
    <cellStyle name="Hyperlink 3 11 4 6" xfId="12317"/>
    <cellStyle name="Hyperlink 3 11 4 7" xfId="10174"/>
    <cellStyle name="Hyperlink 3 11 4 8" xfId="12583"/>
    <cellStyle name="Hyperlink 3 11 4 9" xfId="12290"/>
    <cellStyle name="Hyperlink 3 11 5" xfId="4686"/>
    <cellStyle name="Hyperlink 3 11 5 10" xfId="12493"/>
    <cellStyle name="Hyperlink 3 11 5 11" xfId="14832"/>
    <cellStyle name="Hyperlink 3 11 5 12" xfId="11612"/>
    <cellStyle name="Hyperlink 3 11 5 13" xfId="9178"/>
    <cellStyle name="Hyperlink 3 11 5 14" xfId="9713"/>
    <cellStyle name="Hyperlink 3 11 5 15" xfId="16653"/>
    <cellStyle name="Hyperlink 3 11 5 16" xfId="9915"/>
    <cellStyle name="Hyperlink 3 11 5 17" xfId="9914"/>
    <cellStyle name="Hyperlink 3 11 5 18" xfId="9051"/>
    <cellStyle name="Hyperlink 3 11 5 19" xfId="10191"/>
    <cellStyle name="Hyperlink 3 11 5 2" xfId="12382"/>
    <cellStyle name="Hyperlink 3 11 5 20" xfId="16739"/>
    <cellStyle name="Hyperlink 3 11 5 21" xfId="20872"/>
    <cellStyle name="Hyperlink 3 11 5 22" xfId="21310"/>
    <cellStyle name="Hyperlink 3 11 5 3" xfId="11041"/>
    <cellStyle name="Hyperlink 3 11 5 4" xfId="14635"/>
    <cellStyle name="Hyperlink 3 11 5 5" xfId="9416"/>
    <cellStyle name="Hyperlink 3 11 5 6" xfId="14203"/>
    <cellStyle name="Hyperlink 3 11 5 7" xfId="9837"/>
    <cellStyle name="Hyperlink 3 11 5 8" xfId="15933"/>
    <cellStyle name="Hyperlink 3 11 5 9" xfId="10965"/>
    <cellStyle name="Hyperlink 3 11 6" xfId="5471"/>
    <cellStyle name="Hyperlink 3 11 6 10" xfId="12370"/>
    <cellStyle name="Hyperlink 3 11 6 11" xfId="16153"/>
    <cellStyle name="Hyperlink 3 11 6 12" xfId="10604"/>
    <cellStyle name="Hyperlink 3 11 6 13" xfId="10785"/>
    <cellStyle name="Hyperlink 3 11 6 14" xfId="16291"/>
    <cellStyle name="Hyperlink 3 11 6 15" xfId="11247"/>
    <cellStyle name="Hyperlink 3 11 6 16" xfId="17078"/>
    <cellStyle name="Hyperlink 3 11 6 17" xfId="11522"/>
    <cellStyle name="Hyperlink 3 11 6 18" xfId="16020"/>
    <cellStyle name="Hyperlink 3 11 6 19" xfId="14500"/>
    <cellStyle name="Hyperlink 3 11 6 2" xfId="12949"/>
    <cellStyle name="Hyperlink 3 11 6 20" xfId="15310"/>
    <cellStyle name="Hyperlink 3 11 6 21" xfId="20927"/>
    <cellStyle name="Hyperlink 3 11 6 22" xfId="20880"/>
    <cellStyle name="Hyperlink 3 11 6 3" xfId="11306"/>
    <cellStyle name="Hyperlink 3 11 6 4" xfId="15449"/>
    <cellStyle name="Hyperlink 3 11 6 5" xfId="15826"/>
    <cellStyle name="Hyperlink 3 11 6 6" xfId="16184"/>
    <cellStyle name="Hyperlink 3 11 6 7" xfId="16536"/>
    <cellStyle name="Hyperlink 3 11 6 8" xfId="16370"/>
    <cellStyle name="Hyperlink 3 11 6 9" xfId="12718"/>
    <cellStyle name="Hyperlink 3 11 7" xfId="5985"/>
    <cellStyle name="Hyperlink 3 11 7 10" xfId="12665"/>
    <cellStyle name="Hyperlink 3 11 7 11" xfId="17223"/>
    <cellStyle name="Hyperlink 3 11 7 12" xfId="17543"/>
    <cellStyle name="Hyperlink 3 11 7 13" xfId="17845"/>
    <cellStyle name="Hyperlink 3 11 7 14" xfId="18134"/>
    <cellStyle name="Hyperlink 3 11 7 15" xfId="18401"/>
    <cellStyle name="Hyperlink 3 11 7 16" xfId="18642"/>
    <cellStyle name="Hyperlink 3 11 7 17" xfId="18856"/>
    <cellStyle name="Hyperlink 3 11 7 18" xfId="19036"/>
    <cellStyle name="Hyperlink 3 11 7 19" xfId="19190"/>
    <cellStyle name="Hyperlink 3 11 7 2" xfId="13303"/>
    <cellStyle name="Hyperlink 3 11 7 20" xfId="19318"/>
    <cellStyle name="Hyperlink 3 11 7 21" xfId="20970"/>
    <cellStyle name="Hyperlink 3 11 7 22" xfId="21424"/>
    <cellStyle name="Hyperlink 3 11 7 3" xfId="10854"/>
    <cellStyle name="Hyperlink 3 11 7 4" xfId="12483"/>
    <cellStyle name="Hyperlink 3 11 7 5" xfId="15064"/>
    <cellStyle name="Hyperlink 3 11 7 6" xfId="15595"/>
    <cellStyle name="Hyperlink 3 11 7 7" xfId="15953"/>
    <cellStyle name="Hyperlink 3 11 7 8" xfId="14419"/>
    <cellStyle name="Hyperlink 3 11 7 9" xfId="10062"/>
    <cellStyle name="Hyperlink 3 11 8" xfId="6491"/>
    <cellStyle name="Hyperlink 3 11 8 10" xfId="9198"/>
    <cellStyle name="Hyperlink 3 11 8 11" xfId="9407"/>
    <cellStyle name="Hyperlink 3 11 8 12" xfId="10580"/>
    <cellStyle name="Hyperlink 3 11 8 13" xfId="13841"/>
    <cellStyle name="Hyperlink 3 11 8 14" xfId="11289"/>
    <cellStyle name="Hyperlink 3 11 8 15" xfId="17152"/>
    <cellStyle name="Hyperlink 3 11 8 16" xfId="17279"/>
    <cellStyle name="Hyperlink 3 11 8 17" xfId="17596"/>
    <cellStyle name="Hyperlink 3 11 8 18" xfId="17895"/>
    <cellStyle name="Hyperlink 3 11 8 19" xfId="18181"/>
    <cellStyle name="Hyperlink 3 11 8 2" xfId="13661"/>
    <cellStyle name="Hyperlink 3 11 8 20" xfId="18445"/>
    <cellStyle name="Hyperlink 3 11 8 21" xfId="21000"/>
    <cellStyle name="Hyperlink 3 11 8 22" xfId="21289"/>
    <cellStyle name="Hyperlink 3 11 8 3" xfId="10646"/>
    <cellStyle name="Hyperlink 3 11 8 4" xfId="11399"/>
    <cellStyle name="Hyperlink 3 11 8 5" xfId="12445"/>
    <cellStyle name="Hyperlink 3 11 8 6" xfId="13771"/>
    <cellStyle name="Hyperlink 3 11 8 7" xfId="9931"/>
    <cellStyle name="Hyperlink 3 11 8 8" xfId="12475"/>
    <cellStyle name="Hyperlink 3 11 8 9" xfId="9042"/>
    <cellStyle name="Hyperlink 3 11 9" xfId="6997"/>
    <cellStyle name="Hyperlink 3 11 9 10" xfId="11657"/>
    <cellStyle name="Hyperlink 3 11 9 11" xfId="13792"/>
    <cellStyle name="Hyperlink 3 11 9 12" xfId="11932"/>
    <cellStyle name="Hyperlink 3 11 9 13" xfId="16245"/>
    <cellStyle name="Hyperlink 3 11 9 14" xfId="10150"/>
    <cellStyle name="Hyperlink 3 11 9 15" xfId="16797"/>
    <cellStyle name="Hyperlink 3 11 9 16" xfId="10045"/>
    <cellStyle name="Hyperlink 3 11 9 17" xfId="12749"/>
    <cellStyle name="Hyperlink 3 11 9 18" xfId="10617"/>
    <cellStyle name="Hyperlink 3 11 9 19" xfId="11646"/>
    <cellStyle name="Hyperlink 3 11 9 2" xfId="14002"/>
    <cellStyle name="Hyperlink 3 11 9 20" xfId="15435"/>
    <cellStyle name="Hyperlink 3 11 9 21" xfId="21033"/>
    <cellStyle name="Hyperlink 3 11 9 22" xfId="21430"/>
    <cellStyle name="Hyperlink 3 11 9 3" xfId="10036"/>
    <cellStyle name="Hyperlink 3 11 9 4" xfId="11718"/>
    <cellStyle name="Hyperlink 3 11 9 5" xfId="14166"/>
    <cellStyle name="Hyperlink 3 11 9 6" xfId="9536"/>
    <cellStyle name="Hyperlink 3 11 9 7" xfId="12802"/>
    <cellStyle name="Hyperlink 3 11 9 8" xfId="11097"/>
    <cellStyle name="Hyperlink 3 11 9 9" xfId="9617"/>
    <cellStyle name="Hyperlink 3 12" xfId="3751"/>
    <cellStyle name="Hyperlink 3 13" xfId="4280"/>
    <cellStyle name="Hyperlink 3 14" xfId="3858"/>
    <cellStyle name="Hyperlink 3 15" xfId="5238"/>
    <cellStyle name="Hyperlink 3 16" xfId="5756"/>
    <cellStyle name="Hyperlink 3 17" xfId="6255"/>
    <cellStyle name="Hyperlink 3 18" xfId="6767"/>
    <cellStyle name="Hyperlink 3 19" xfId="7258"/>
    <cellStyle name="Hyperlink 3 2" xfId="1596"/>
    <cellStyle name="Hyperlink 3 20" xfId="7753"/>
    <cellStyle name="Hyperlink 3 21" xfId="8215"/>
    <cellStyle name="Hyperlink 3 22" xfId="10138"/>
    <cellStyle name="Hyperlink 3 23" xfId="13434"/>
    <cellStyle name="Hyperlink 3 24" xfId="10830"/>
    <cellStyle name="Hyperlink 3 25" xfId="12486"/>
    <cellStyle name="Hyperlink 3 26" xfId="11982"/>
    <cellStyle name="Hyperlink 3 27" xfId="13280"/>
    <cellStyle name="Hyperlink 3 28" xfId="9197"/>
    <cellStyle name="Hyperlink 3 29" xfId="12602"/>
    <cellStyle name="Hyperlink 3 3" xfId="1597"/>
    <cellStyle name="Hyperlink 3 30" xfId="17477"/>
    <cellStyle name="Hyperlink 3 31" xfId="17784"/>
    <cellStyle name="Hyperlink 3 32" xfId="18077"/>
    <cellStyle name="Hyperlink 3 33" xfId="18345"/>
    <cellStyle name="Hyperlink 3 34" xfId="18594"/>
    <cellStyle name="Hyperlink 3 35" xfId="18813"/>
    <cellStyle name="Hyperlink 3 36" xfId="19001"/>
    <cellStyle name="Hyperlink 3 37" xfId="19158"/>
    <cellStyle name="Hyperlink 3 38" xfId="19292"/>
    <cellStyle name="Hyperlink 3 39" xfId="19400"/>
    <cellStyle name="Hyperlink 3 4" xfId="2232"/>
    <cellStyle name="Hyperlink 3 40" xfId="19474"/>
    <cellStyle name="Hyperlink 3 41" xfId="20305"/>
    <cellStyle name="Hyperlink 3 42" xfId="20337"/>
    <cellStyle name="Hyperlink 3 43" xfId="21254"/>
    <cellStyle name="Hyperlink 3 5" xfId="2234"/>
    <cellStyle name="Hyperlink 3 6" xfId="2235"/>
    <cellStyle name="Hyperlink 3 7" xfId="2236"/>
    <cellStyle name="Hyperlink 3 8" xfId="2237"/>
    <cellStyle name="Hyperlink 3 9" xfId="2238"/>
    <cellStyle name="Hyperlink 30" xfId="7873"/>
    <cellStyle name="Hyperlink 30 10" xfId="15537"/>
    <cellStyle name="Hyperlink 30 11" xfId="11384"/>
    <cellStyle name="Hyperlink 30 12" xfId="14984"/>
    <cellStyle name="Hyperlink 30 13" xfId="9683"/>
    <cellStyle name="Hyperlink 30 14" xfId="14054"/>
    <cellStyle name="Hyperlink 30 15" xfId="13486"/>
    <cellStyle name="Hyperlink 30 16" xfId="11331"/>
    <cellStyle name="Hyperlink 30 17" xfId="12061"/>
    <cellStyle name="Hyperlink 30 18" xfId="10921"/>
    <cellStyle name="Hyperlink 30 19" xfId="11377"/>
    <cellStyle name="Hyperlink 30 2" xfId="14609"/>
    <cellStyle name="Hyperlink 30 20" xfId="15171"/>
    <cellStyle name="Hyperlink 30 21" xfId="21101"/>
    <cellStyle name="Hyperlink 30 22" xfId="20802"/>
    <cellStyle name="Hyperlink 30 3" xfId="9438"/>
    <cellStyle name="Hyperlink 30 4" xfId="14536"/>
    <cellStyle name="Hyperlink 30 5" xfId="9508"/>
    <cellStyle name="Hyperlink 30 6" xfId="14506"/>
    <cellStyle name="Hyperlink 30 7" xfId="9533"/>
    <cellStyle name="Hyperlink 30 8" xfId="14192"/>
    <cellStyle name="Hyperlink 30 9" xfId="13431"/>
    <cellStyle name="Hyperlink 31" xfId="8335"/>
    <cellStyle name="Hyperlink 31 10" xfId="9267"/>
    <cellStyle name="Hyperlink 31 11" xfId="9105"/>
    <cellStyle name="Hyperlink 31 12" xfId="12464"/>
    <cellStyle name="Hyperlink 31 13" xfId="17007"/>
    <cellStyle name="Hyperlink 31 14" xfId="16329"/>
    <cellStyle name="Hyperlink 31 15" xfId="15966"/>
    <cellStyle name="Hyperlink 31 16" xfId="15660"/>
    <cellStyle name="Hyperlink 31 17" xfId="14015"/>
    <cellStyle name="Hyperlink 31 18" xfId="15803"/>
    <cellStyle name="Hyperlink 31 19" xfId="14431"/>
    <cellStyle name="Hyperlink 31 2" xfId="14943"/>
    <cellStyle name="Hyperlink 31 20" xfId="14196"/>
    <cellStyle name="Hyperlink 31 21" xfId="21132"/>
    <cellStyle name="Hyperlink 31 22" xfId="21514"/>
    <cellStyle name="Hyperlink 31 3" xfId="9119"/>
    <cellStyle name="Hyperlink 31 4" xfId="11526"/>
    <cellStyle name="Hyperlink 31 5" xfId="11816"/>
    <cellStyle name="Hyperlink 31 6" xfId="12970"/>
    <cellStyle name="Hyperlink 31 7" xfId="14410"/>
    <cellStyle name="Hyperlink 31 8" xfId="16522"/>
    <cellStyle name="Hyperlink 31 9" xfId="15139"/>
    <cellStyle name="Hyperlink 32" xfId="8635"/>
    <cellStyle name="Hyperlink 32 10" xfId="17907"/>
    <cellStyle name="Hyperlink 32 11" xfId="18191"/>
    <cellStyle name="Hyperlink 32 12" xfId="18454"/>
    <cellStyle name="Hyperlink 32 13" xfId="18689"/>
    <cellStyle name="Hyperlink 32 14" xfId="18896"/>
    <cellStyle name="Hyperlink 32 15" xfId="19070"/>
    <cellStyle name="Hyperlink 32 16" xfId="19217"/>
    <cellStyle name="Hyperlink 32 17" xfId="19340"/>
    <cellStyle name="Hyperlink 32 18" xfId="19430"/>
    <cellStyle name="Hyperlink 32 19" xfId="19493"/>
    <cellStyle name="Hyperlink 32 2" xfId="15147"/>
    <cellStyle name="Hyperlink 32 20" xfId="19536"/>
    <cellStyle name="Hyperlink 32 21" xfId="21151"/>
    <cellStyle name="Hyperlink 32 22" xfId="21491"/>
    <cellStyle name="Hyperlink 32 3" xfId="15536"/>
    <cellStyle name="Hyperlink 32 4" xfId="15902"/>
    <cellStyle name="Hyperlink 32 5" xfId="16265"/>
    <cellStyle name="Hyperlink 32 6" xfId="16611"/>
    <cellStyle name="Hyperlink 32 7" xfId="16941"/>
    <cellStyle name="Hyperlink 32 8" xfId="17293"/>
    <cellStyle name="Hyperlink 32 9" xfId="17608"/>
    <cellStyle name="Hyperlink 33" xfId="8810"/>
    <cellStyle name="Hyperlink 33 10" xfId="18003"/>
    <cellStyle name="Hyperlink 33 11" xfId="18276"/>
    <cellStyle name="Hyperlink 33 12" xfId="18533"/>
    <cellStyle name="Hyperlink 33 13" xfId="18759"/>
    <cellStyle name="Hyperlink 33 14" xfId="18954"/>
    <cellStyle name="Hyperlink 33 15" xfId="19119"/>
    <cellStyle name="Hyperlink 33 16" xfId="19257"/>
    <cellStyle name="Hyperlink 33 17" xfId="19373"/>
    <cellStyle name="Hyperlink 33 18" xfId="19454"/>
    <cellStyle name="Hyperlink 33 19" xfId="19509"/>
    <cellStyle name="Hyperlink 33 2" xfId="15268"/>
    <cellStyle name="Hyperlink 33 20" xfId="19550"/>
    <cellStyle name="Hyperlink 33 21" xfId="21166"/>
    <cellStyle name="Hyperlink 33 22" xfId="20968"/>
    <cellStyle name="Hyperlink 33 3" xfId="15654"/>
    <cellStyle name="Hyperlink 33 4" xfId="16009"/>
    <cellStyle name="Hyperlink 33 5" xfId="16382"/>
    <cellStyle name="Hyperlink 33 6" xfId="16713"/>
    <cellStyle name="Hyperlink 33 7" xfId="17055"/>
    <cellStyle name="Hyperlink 33 8" xfId="17395"/>
    <cellStyle name="Hyperlink 33 9" xfId="17707"/>
    <cellStyle name="Hyperlink 34" xfId="19572"/>
    <cellStyle name="Hyperlink 34 2" xfId="21554"/>
    <cellStyle name="Hyperlink 34 3" xfId="20364"/>
    <cellStyle name="Hyperlink 35" xfId="19576"/>
    <cellStyle name="Hyperlink 35 2" xfId="21558"/>
    <cellStyle name="Hyperlink 35 3" xfId="20360"/>
    <cellStyle name="Hyperlink 36" xfId="20158"/>
    <cellStyle name="Hyperlink 36 2" xfId="21589"/>
    <cellStyle name="Hyperlink 36 3" xfId="21611"/>
    <cellStyle name="Hyperlink 37" xfId="20303"/>
    <cellStyle name="Hyperlink 37 2" xfId="21625"/>
    <cellStyle name="Hyperlink 38" xfId="20335"/>
    <cellStyle name="Hyperlink 38 2" xfId="21629"/>
    <cellStyle name="Hyperlink 39" xfId="21326"/>
    <cellStyle name="Hyperlink 39 2" xfId="21631"/>
    <cellStyle name="Hyperlink 4" xfId="1598"/>
    <cellStyle name="Hyperlink 4 10" xfId="2239"/>
    <cellStyle name="Hyperlink 4 11" xfId="21749"/>
    <cellStyle name="Hyperlink 4 12" xfId="21750"/>
    <cellStyle name="Hyperlink 4 13" xfId="21751"/>
    <cellStyle name="Hyperlink 4 14" xfId="21752"/>
    <cellStyle name="Hyperlink 4 15" xfId="21753"/>
    <cellStyle name="Hyperlink 4 2" xfId="2240"/>
    <cellStyle name="Hyperlink 4 3" xfId="2241"/>
    <cellStyle name="Hyperlink 4 4" xfId="2242"/>
    <cellStyle name="Hyperlink 4 5" xfId="2243"/>
    <cellStyle name="Hyperlink 4 6" xfId="2244"/>
    <cellStyle name="Hyperlink 4 7" xfId="2245"/>
    <cellStyle name="Hyperlink 4 8" xfId="2246"/>
    <cellStyle name="Hyperlink 4 9" xfId="2247"/>
    <cellStyle name="Hyperlink 40" xfId="21621"/>
    <cellStyle name="Hyperlink 41" xfId="22365"/>
    <cellStyle name="Hyperlink 5" xfId="2169"/>
    <cellStyle name="Hyperlink 5 10" xfId="2249"/>
    <cellStyle name="Hyperlink 5 11" xfId="3081"/>
    <cellStyle name="Hyperlink 5 11 10" xfId="8509"/>
    <cellStyle name="Hyperlink 5 11 10 10" xfId="17839"/>
    <cellStyle name="Hyperlink 5 11 10 11" xfId="18128"/>
    <cellStyle name="Hyperlink 5 11 10 12" xfId="18395"/>
    <cellStyle name="Hyperlink 5 11 10 13" xfId="18637"/>
    <cellStyle name="Hyperlink 5 11 10 14" xfId="18851"/>
    <cellStyle name="Hyperlink 5 11 10 15" xfId="19033"/>
    <cellStyle name="Hyperlink 5 11 10 16" xfId="19187"/>
    <cellStyle name="Hyperlink 5 11 10 17" xfId="19315"/>
    <cellStyle name="Hyperlink 5 11 10 18" xfId="19414"/>
    <cellStyle name="Hyperlink 5 11 10 19" xfId="19484"/>
    <cellStyle name="Hyperlink 5 11 10 2" xfId="15057"/>
    <cellStyle name="Hyperlink 5 11 10 20" xfId="19529"/>
    <cellStyle name="Hyperlink 5 11 10 21" xfId="21143"/>
    <cellStyle name="Hyperlink 5 11 10 22" xfId="20877"/>
    <cellStyle name="Hyperlink 5 11 10 3" xfId="15445"/>
    <cellStyle name="Hyperlink 5 11 10 4" xfId="15821"/>
    <cellStyle name="Hyperlink 5 11 10 5" xfId="16181"/>
    <cellStyle name="Hyperlink 5 11 10 6" xfId="16534"/>
    <cellStyle name="Hyperlink 5 11 10 7" xfId="16864"/>
    <cellStyle name="Hyperlink 5 11 10 8" xfId="17216"/>
    <cellStyle name="Hyperlink 5 11 10 9" xfId="17536"/>
    <cellStyle name="Hyperlink 5 11 11" xfId="8711"/>
    <cellStyle name="Hyperlink 5 11 11 10" xfId="17954"/>
    <cellStyle name="Hyperlink 5 11 11 11" xfId="18234"/>
    <cellStyle name="Hyperlink 5 11 11 12" xfId="18495"/>
    <cellStyle name="Hyperlink 5 11 11 13" xfId="18723"/>
    <cellStyle name="Hyperlink 5 11 11 14" xfId="18921"/>
    <cellStyle name="Hyperlink 5 11 11 15" xfId="19090"/>
    <cellStyle name="Hyperlink 5 11 11 16" xfId="19233"/>
    <cellStyle name="Hyperlink 5 11 11 17" xfId="19354"/>
    <cellStyle name="Hyperlink 5 11 11 18" xfId="19439"/>
    <cellStyle name="Hyperlink 5 11 11 19" xfId="19500"/>
    <cellStyle name="Hyperlink 5 11 11 2" xfId="15198"/>
    <cellStyle name="Hyperlink 5 11 11 20" xfId="19543"/>
    <cellStyle name="Hyperlink 5 11 11 21" xfId="21159"/>
    <cellStyle name="Hyperlink 5 11 11 22" xfId="21220"/>
    <cellStyle name="Hyperlink 5 11 11 3" xfId="15587"/>
    <cellStyle name="Hyperlink 5 11 11 4" xfId="15945"/>
    <cellStyle name="Hyperlink 5 11 11 5" xfId="16316"/>
    <cellStyle name="Hyperlink 5 11 11 6" xfId="16656"/>
    <cellStyle name="Hyperlink 5 11 11 7" xfId="16991"/>
    <cellStyle name="Hyperlink 5 11 11 8" xfId="17342"/>
    <cellStyle name="Hyperlink 5 11 11 9" xfId="17655"/>
    <cellStyle name="Hyperlink 5 11 12" xfId="8886"/>
    <cellStyle name="Hyperlink 5 11 12 10" xfId="18041"/>
    <cellStyle name="Hyperlink 5 11 12 11" xfId="18312"/>
    <cellStyle name="Hyperlink 5 11 12 12" xfId="18565"/>
    <cellStyle name="Hyperlink 5 11 12 13" xfId="18788"/>
    <cellStyle name="Hyperlink 5 11 12 14" xfId="18979"/>
    <cellStyle name="Hyperlink 5 11 12 15" xfId="19139"/>
    <cellStyle name="Hyperlink 5 11 12 16" xfId="19274"/>
    <cellStyle name="Hyperlink 5 11 12 17" xfId="19387"/>
    <cellStyle name="Hyperlink 5 11 12 18" xfId="19463"/>
    <cellStyle name="Hyperlink 5 11 12 19" xfId="19516"/>
    <cellStyle name="Hyperlink 5 11 12 2" xfId="15319"/>
    <cellStyle name="Hyperlink 5 11 12 20" xfId="19557"/>
    <cellStyle name="Hyperlink 5 11 12 21" xfId="21174"/>
    <cellStyle name="Hyperlink 5 11 12 22" xfId="21066"/>
    <cellStyle name="Hyperlink 5 11 12 3" xfId="15703"/>
    <cellStyle name="Hyperlink 5 11 12 4" xfId="16067"/>
    <cellStyle name="Hyperlink 5 11 12 5" xfId="16427"/>
    <cellStyle name="Hyperlink 5 11 12 6" xfId="16761"/>
    <cellStyle name="Hyperlink 5 11 12 7" xfId="17100"/>
    <cellStyle name="Hyperlink 5 11 12 8" xfId="17435"/>
    <cellStyle name="Hyperlink 5 11 12 9" xfId="17745"/>
    <cellStyle name="Hyperlink 5 11 2" xfId="3497"/>
    <cellStyle name="Hyperlink 5 11 2 10" xfId="8743"/>
    <cellStyle name="Hyperlink 5 11 2 11" xfId="8917"/>
    <cellStyle name="Hyperlink 5 11 2 12" xfId="11539"/>
    <cellStyle name="Hyperlink 5 11 2 13" xfId="12278"/>
    <cellStyle name="Hyperlink 5 11 2 14" xfId="13289"/>
    <cellStyle name="Hyperlink 5 11 2 15" xfId="15340"/>
    <cellStyle name="Hyperlink 5 11 2 16" xfId="12736"/>
    <cellStyle name="Hyperlink 5 11 2 17" xfId="14677"/>
    <cellStyle name="Hyperlink 5 11 2 18" xfId="11398"/>
    <cellStyle name="Hyperlink 5 11 2 19" xfId="14314"/>
    <cellStyle name="Hyperlink 5 11 2 2" xfId="5093"/>
    <cellStyle name="Hyperlink 5 11 2 2 10" xfId="8815"/>
    <cellStyle name="Hyperlink 5 11 2 2 10 10" xfId="18007"/>
    <cellStyle name="Hyperlink 5 11 2 2 10 11" xfId="18280"/>
    <cellStyle name="Hyperlink 5 11 2 2 10 12" xfId="18537"/>
    <cellStyle name="Hyperlink 5 11 2 2 10 13" xfId="18763"/>
    <cellStyle name="Hyperlink 5 11 2 2 10 14" xfId="18958"/>
    <cellStyle name="Hyperlink 5 11 2 2 10 15" xfId="19123"/>
    <cellStyle name="Hyperlink 5 11 2 2 10 16" xfId="19261"/>
    <cellStyle name="Hyperlink 5 11 2 2 10 17" xfId="19377"/>
    <cellStyle name="Hyperlink 5 11 2 2 10 18" xfId="19458"/>
    <cellStyle name="Hyperlink 5 11 2 2 10 19" xfId="19513"/>
    <cellStyle name="Hyperlink 5 11 2 2 10 2" xfId="15272"/>
    <cellStyle name="Hyperlink 5 11 2 2 10 20" xfId="19554"/>
    <cellStyle name="Hyperlink 5 11 2 2 10 21" xfId="21170"/>
    <cellStyle name="Hyperlink 5 11 2 2 10 22" xfId="21562"/>
    <cellStyle name="Hyperlink 5 11 2 2 10 3" xfId="15658"/>
    <cellStyle name="Hyperlink 5 11 2 2 10 4" xfId="16014"/>
    <cellStyle name="Hyperlink 5 11 2 2 10 5" xfId="16386"/>
    <cellStyle name="Hyperlink 5 11 2 2 10 6" xfId="16717"/>
    <cellStyle name="Hyperlink 5 11 2 2 10 7" xfId="17059"/>
    <cellStyle name="Hyperlink 5 11 2 2 10 8" xfId="17400"/>
    <cellStyle name="Hyperlink 5 11 2 2 10 9" xfId="17711"/>
    <cellStyle name="Hyperlink 5 11 2 2 11" xfId="8984"/>
    <cellStyle name="Hyperlink 5 11 2 2 11 10" xfId="18091"/>
    <cellStyle name="Hyperlink 5 11 2 2 11 11" xfId="18359"/>
    <cellStyle name="Hyperlink 5 11 2 2 11 12" xfId="18607"/>
    <cellStyle name="Hyperlink 5 11 2 2 11 13" xfId="18826"/>
    <cellStyle name="Hyperlink 5 11 2 2 11 14" xfId="19012"/>
    <cellStyle name="Hyperlink 5 11 2 2 11 15" xfId="19168"/>
    <cellStyle name="Hyperlink 5 11 2 2 11 16" xfId="19302"/>
    <cellStyle name="Hyperlink 5 11 2 2 11 17" xfId="19407"/>
    <cellStyle name="Hyperlink 5 11 2 2 11 18" xfId="19481"/>
    <cellStyle name="Hyperlink 5 11 2 2 11 19" xfId="19526"/>
    <cellStyle name="Hyperlink 5 11 2 2 11 2" xfId="15390"/>
    <cellStyle name="Hyperlink 5 11 2 2 11 20" xfId="19566"/>
    <cellStyle name="Hyperlink 5 11 2 2 11 21" xfId="21183"/>
    <cellStyle name="Hyperlink 5 11 2 2 11 22" xfId="21229"/>
    <cellStyle name="Hyperlink 5 11 2 2 11 3" xfId="15769"/>
    <cellStyle name="Hyperlink 5 11 2 2 11 4" xfId="16130"/>
    <cellStyle name="Hyperlink 5 11 2 2 11 5" xfId="16485"/>
    <cellStyle name="Hyperlink 5 11 2 2 11 6" xfId="16819"/>
    <cellStyle name="Hyperlink 5 11 2 2 11 7" xfId="17156"/>
    <cellStyle name="Hyperlink 5 11 2 2 11 8" xfId="17492"/>
    <cellStyle name="Hyperlink 5 11 2 2 11 9" xfId="17798"/>
    <cellStyle name="Hyperlink 5 11 2 2 2" xfId="5475"/>
    <cellStyle name="Hyperlink 5 11 2 2 2 10" xfId="9349"/>
    <cellStyle name="Hyperlink 5 11 2 2 2 11" xfId="13966"/>
    <cellStyle name="Hyperlink 5 11 2 2 2 12" xfId="10950"/>
    <cellStyle name="Hyperlink 5 11 2 2 2 13" xfId="13161"/>
    <cellStyle name="Hyperlink 5 11 2 2 2 14" xfId="9994"/>
    <cellStyle name="Hyperlink 5 11 2 2 2 15" xfId="16752"/>
    <cellStyle name="Hyperlink 5 11 2 2 2 16" xfId="16718"/>
    <cellStyle name="Hyperlink 5 11 2 2 2 17" xfId="15588"/>
    <cellStyle name="Hyperlink 5 11 2 2 2 18" xfId="17344"/>
    <cellStyle name="Hyperlink 5 11 2 2 2 19" xfId="17657"/>
    <cellStyle name="Hyperlink 5 11 2 2 2 2" xfId="12953"/>
    <cellStyle name="Hyperlink 5 11 2 2 2 20" xfId="17956"/>
    <cellStyle name="Hyperlink 5 11 2 2 2 21" xfId="20930"/>
    <cellStyle name="Hyperlink 5 11 2 2 2 22" xfId="21512"/>
    <cellStyle name="Hyperlink 5 11 2 2 2 3" xfId="10932"/>
    <cellStyle name="Hyperlink 5 11 2 2 2 4" xfId="9703"/>
    <cellStyle name="Hyperlink 5 11 2 2 2 5" xfId="11485"/>
    <cellStyle name="Hyperlink 5 11 2 2 2 6" xfId="14130"/>
    <cellStyle name="Hyperlink 5 11 2 2 2 7" xfId="9911"/>
    <cellStyle name="Hyperlink 5 11 2 2 2 8" xfId="9992"/>
    <cellStyle name="Hyperlink 5 11 2 2 2 9" xfId="11227"/>
    <cellStyle name="Hyperlink 5 11 2 2 3" xfId="5990"/>
    <cellStyle name="Hyperlink 5 11 2 2 3 10" xfId="15690"/>
    <cellStyle name="Hyperlink 5 11 2 2 3 11" xfId="16056"/>
    <cellStyle name="Hyperlink 5 11 2 2 3 12" xfId="14306"/>
    <cellStyle name="Hyperlink 5 11 2 2 3 13" xfId="11653"/>
    <cellStyle name="Hyperlink 5 11 2 2 3 14" xfId="12554"/>
    <cellStyle name="Hyperlink 5 11 2 2 3 15" xfId="16339"/>
    <cellStyle name="Hyperlink 5 11 2 2 3 16" xfId="16480"/>
    <cellStyle name="Hyperlink 5 11 2 2 3 17" xfId="11276"/>
    <cellStyle name="Hyperlink 5 11 2 2 3 18" xfId="11631"/>
    <cellStyle name="Hyperlink 5 11 2 2 3 19" xfId="17076"/>
    <cellStyle name="Hyperlink 5 11 2 2 3 2" xfId="13308"/>
    <cellStyle name="Hyperlink 5 11 2 2 3 20" xfId="9121"/>
    <cellStyle name="Hyperlink 5 11 2 2 3 21" xfId="20974"/>
    <cellStyle name="Hyperlink 5 11 2 2 3 22" xfId="21455"/>
    <cellStyle name="Hyperlink 5 11 2 2 3 3" xfId="10850"/>
    <cellStyle name="Hyperlink 5 11 2 2 3 4" xfId="13438"/>
    <cellStyle name="Hyperlink 5 11 2 2 3 5" xfId="10827"/>
    <cellStyle name="Hyperlink 5 11 2 2 3 6" xfId="13734"/>
    <cellStyle name="Hyperlink 5 11 2 2 3 7" xfId="10622"/>
    <cellStyle name="Hyperlink 5 11 2 2 3 8" xfId="16257"/>
    <cellStyle name="Hyperlink 5 11 2 2 3 9" xfId="11303"/>
    <cellStyle name="Hyperlink 5 11 2 2 4" xfId="6497"/>
    <cellStyle name="Hyperlink 5 11 2 2 4 10" xfId="15260"/>
    <cellStyle name="Hyperlink 5 11 2 2 4 11" xfId="14287"/>
    <cellStyle name="Hyperlink 5 11 2 2 4 12" xfId="13984"/>
    <cellStyle name="Hyperlink 5 11 2 2 4 13" xfId="13682"/>
    <cellStyle name="Hyperlink 5 11 2 2 4 14" xfId="10644"/>
    <cellStyle name="Hyperlink 5 11 2 2 4 15" xfId="15998"/>
    <cellStyle name="Hyperlink 5 11 2 2 4 16" xfId="17060"/>
    <cellStyle name="Hyperlink 5 11 2 2 4 17" xfId="17175"/>
    <cellStyle name="Hyperlink 5 11 2 2 4 18" xfId="15228"/>
    <cellStyle name="Hyperlink 5 11 2 2 4 19" xfId="12342"/>
    <cellStyle name="Hyperlink 5 11 2 2 4 2" xfId="13667"/>
    <cellStyle name="Hyperlink 5 11 2 2 4 20" xfId="16877"/>
    <cellStyle name="Hyperlink 5 11 2 2 4 21" xfId="21003"/>
    <cellStyle name="Hyperlink 5 11 2 2 4 22" xfId="21397"/>
    <cellStyle name="Hyperlink 5 11 2 2 4 3" xfId="14521"/>
    <cellStyle name="Hyperlink 5 11 2 2 4 4" xfId="9206"/>
    <cellStyle name="Hyperlink 5 11 2 2 4 5" xfId="15299"/>
    <cellStyle name="Hyperlink 5 11 2 2 4 6" xfId="15685"/>
    <cellStyle name="Hyperlink 5 11 2 2 4 7" xfId="16045"/>
    <cellStyle name="Hyperlink 5 11 2 2 4 8" xfId="17114"/>
    <cellStyle name="Hyperlink 5 11 2 2 4 9" xfId="13524"/>
    <cellStyle name="Hyperlink 5 11 2 2 5" xfId="7001"/>
    <cellStyle name="Hyperlink 5 11 2 2 5 10" xfId="12743"/>
    <cellStyle name="Hyperlink 5 11 2 2 5 11" xfId="10660"/>
    <cellStyle name="Hyperlink 5 11 2 2 5 12" xfId="17466"/>
    <cellStyle name="Hyperlink 5 11 2 2 5 13" xfId="17772"/>
    <cellStyle name="Hyperlink 5 11 2 2 5 14" xfId="18067"/>
    <cellStyle name="Hyperlink 5 11 2 2 5 15" xfId="18335"/>
    <cellStyle name="Hyperlink 5 11 2 2 5 16" xfId="18584"/>
    <cellStyle name="Hyperlink 5 11 2 2 5 17" xfId="18806"/>
    <cellStyle name="Hyperlink 5 11 2 2 5 18" xfId="18995"/>
    <cellStyle name="Hyperlink 5 11 2 2 5 19" xfId="19152"/>
    <cellStyle name="Hyperlink 5 11 2 2 5 2" xfId="14006"/>
    <cellStyle name="Hyperlink 5 11 2 2 5 20" xfId="19287"/>
    <cellStyle name="Hyperlink 5 11 2 2 5 21" xfId="21036"/>
    <cellStyle name="Hyperlink 5 11 2 2 5 22" xfId="21295"/>
    <cellStyle name="Hyperlink 5 11 2 2 5 3" xfId="10033"/>
    <cellStyle name="Hyperlink 5 11 2 2 5 4" xfId="13361"/>
    <cellStyle name="Hyperlink 5 11 2 2 5 5" xfId="10841"/>
    <cellStyle name="Hyperlink 5 11 2 2 5 6" xfId="13735"/>
    <cellStyle name="Hyperlink 5 11 2 2 5 7" xfId="10621"/>
    <cellStyle name="Hyperlink 5 11 2 2 5 8" xfId="15564"/>
    <cellStyle name="Hyperlink 5 11 2 2 5 9" xfId="15823"/>
    <cellStyle name="Hyperlink 5 11 2 2 6" xfId="7499"/>
    <cellStyle name="Hyperlink 5 11 2 2 6 10" xfId="13608"/>
    <cellStyle name="Hyperlink 5 11 2 2 6 11" xfId="16932"/>
    <cellStyle name="Hyperlink 5 11 2 2 6 12" xfId="9220"/>
    <cellStyle name="Hyperlink 5 11 2 2 6 13" xfId="11092"/>
    <cellStyle name="Hyperlink 5 11 2 2 6 14" xfId="12964"/>
    <cellStyle name="Hyperlink 5 11 2 2 6 15" xfId="9653"/>
    <cellStyle name="Hyperlink 5 11 2 2 6 16" xfId="10926"/>
    <cellStyle name="Hyperlink 5 11 2 2 6 17" xfId="14835"/>
    <cellStyle name="Hyperlink 5 11 2 2 6 18" xfId="12240"/>
    <cellStyle name="Hyperlink 5 11 2 2 6 19" xfId="15200"/>
    <cellStyle name="Hyperlink 5 11 2 2 6 2" xfId="14357"/>
    <cellStyle name="Hyperlink 5 11 2 2 6 20" xfId="14222"/>
    <cellStyle name="Hyperlink 5 11 2 2 6 21" xfId="21072"/>
    <cellStyle name="Hyperlink 5 11 2 2 6 22" xfId="21207"/>
    <cellStyle name="Hyperlink 5 11 2 2 6 3" xfId="9690"/>
    <cellStyle name="Hyperlink 5 11 2 2 6 4" xfId="13875"/>
    <cellStyle name="Hyperlink 5 11 2 2 6 5" xfId="10543"/>
    <cellStyle name="Hyperlink 5 11 2 2 6 6" xfId="14601"/>
    <cellStyle name="Hyperlink 5 11 2 2 6 7" xfId="9443"/>
    <cellStyle name="Hyperlink 5 11 2 2 6 8" xfId="16241"/>
    <cellStyle name="Hyperlink 5 11 2 2 6 9" xfId="13483"/>
    <cellStyle name="Hyperlink 5 11 2 2 7" xfId="7977"/>
    <cellStyle name="Hyperlink 5 11 2 2 7 10" xfId="12600"/>
    <cellStyle name="Hyperlink 5 11 2 2 7 11" xfId="14363"/>
    <cellStyle name="Hyperlink 5 11 2 2 7 12" xfId="16079"/>
    <cellStyle name="Hyperlink 5 11 2 2 7 13" xfId="15997"/>
    <cellStyle name="Hyperlink 5 11 2 2 7 14" xfId="17020"/>
    <cellStyle name="Hyperlink 5 11 2 2 7 15" xfId="16250"/>
    <cellStyle name="Hyperlink 5 11 2 2 7 16" xfId="14753"/>
    <cellStyle name="Hyperlink 5 11 2 2 7 17" xfId="13011"/>
    <cellStyle name="Hyperlink 5 11 2 2 7 18" xfId="11008"/>
    <cellStyle name="Hyperlink 5 11 2 2 7 19" xfId="15976"/>
    <cellStyle name="Hyperlink 5 11 2 2 7 2" xfId="14686"/>
    <cellStyle name="Hyperlink 5 11 2 2 7 20" xfId="9921"/>
    <cellStyle name="Hyperlink 5 11 2 2 7 21" xfId="21108"/>
    <cellStyle name="Hyperlink 5 11 2 2 7 22" xfId="21064"/>
    <cellStyle name="Hyperlink 5 11 2 2 7 3" xfId="9367"/>
    <cellStyle name="Hyperlink 5 11 2 2 7 4" xfId="11288"/>
    <cellStyle name="Hyperlink 5 11 2 2 7 5" xfId="12453"/>
    <cellStyle name="Hyperlink 5 11 2 2 7 6" xfId="15234"/>
    <cellStyle name="Hyperlink 5 11 2 2 7 7" xfId="15733"/>
    <cellStyle name="Hyperlink 5 11 2 2 7 8" xfId="14985"/>
    <cellStyle name="Hyperlink 5 11 2 2 7 9" xfId="11959"/>
    <cellStyle name="Hyperlink 5 11 2 2 8" xfId="8438"/>
    <cellStyle name="Hyperlink 5 11 2 2 8 10" xfId="16950"/>
    <cellStyle name="Hyperlink 5 11 2 2 8 11" xfId="11083"/>
    <cellStyle name="Hyperlink 5 11 2 2 8 12" xfId="13107"/>
    <cellStyle name="Hyperlink 5 11 2 2 8 13" xfId="10865"/>
    <cellStyle name="Hyperlink 5 11 2 2 8 14" xfId="10940"/>
    <cellStyle name="Hyperlink 5 11 2 2 8 15" xfId="16592"/>
    <cellStyle name="Hyperlink 5 11 2 2 8 16" xfId="13169"/>
    <cellStyle name="Hyperlink 5 11 2 2 8 17" xfId="10682"/>
    <cellStyle name="Hyperlink 5 11 2 2 8 18" xfId="10688"/>
    <cellStyle name="Hyperlink 5 11 2 2 8 19" xfId="16450"/>
    <cellStyle name="Hyperlink 5 11 2 2 8 2" xfId="15008"/>
    <cellStyle name="Hyperlink 5 11 2 2 8 20" xfId="9687"/>
    <cellStyle name="Hyperlink 5 11 2 2 8 21" xfId="21139"/>
    <cellStyle name="Hyperlink 5 11 2 2 8 22" xfId="21467"/>
    <cellStyle name="Hyperlink 5 11 2 2 8 3" xfId="9055"/>
    <cellStyle name="Hyperlink 5 11 2 2 8 4" xfId="12626"/>
    <cellStyle name="Hyperlink 5 11 2 2 8 5" xfId="11918"/>
    <cellStyle name="Hyperlink 5 11 2 2 8 6" xfId="15020"/>
    <cellStyle name="Hyperlink 5 11 2 2 8 7" xfId="15555"/>
    <cellStyle name="Hyperlink 5 11 2 2 8 8" xfId="17174"/>
    <cellStyle name="Hyperlink 5 11 2 2 8 9" xfId="14000"/>
    <cellStyle name="Hyperlink 5 11 2 2 9" xfId="8640"/>
    <cellStyle name="Hyperlink 5 11 2 2 9 10" xfId="17912"/>
    <cellStyle name="Hyperlink 5 11 2 2 9 11" xfId="18196"/>
    <cellStyle name="Hyperlink 5 11 2 2 9 12" xfId="18459"/>
    <cellStyle name="Hyperlink 5 11 2 2 9 13" xfId="18694"/>
    <cellStyle name="Hyperlink 5 11 2 2 9 14" xfId="18901"/>
    <cellStyle name="Hyperlink 5 11 2 2 9 15" xfId="19075"/>
    <cellStyle name="Hyperlink 5 11 2 2 9 16" xfId="19222"/>
    <cellStyle name="Hyperlink 5 11 2 2 9 17" xfId="19344"/>
    <cellStyle name="Hyperlink 5 11 2 2 9 18" xfId="19434"/>
    <cellStyle name="Hyperlink 5 11 2 2 9 19" xfId="19497"/>
    <cellStyle name="Hyperlink 5 11 2 2 9 2" xfId="15151"/>
    <cellStyle name="Hyperlink 5 11 2 2 9 20" xfId="19540"/>
    <cellStyle name="Hyperlink 5 11 2 2 9 21" xfId="21155"/>
    <cellStyle name="Hyperlink 5 11 2 2 9 22" xfId="21359"/>
    <cellStyle name="Hyperlink 5 11 2 2 9 3" xfId="15541"/>
    <cellStyle name="Hyperlink 5 11 2 2 9 4" xfId="15906"/>
    <cellStyle name="Hyperlink 5 11 2 2 9 5" xfId="16270"/>
    <cellStyle name="Hyperlink 5 11 2 2 9 6" xfId="16616"/>
    <cellStyle name="Hyperlink 5 11 2 2 9 7" xfId="16945"/>
    <cellStyle name="Hyperlink 5 11 2 2 9 8" xfId="17298"/>
    <cellStyle name="Hyperlink 5 11 2 2 9 9" xfId="17613"/>
    <cellStyle name="Hyperlink 5 11 2 20" xfId="10132"/>
    <cellStyle name="Hyperlink 5 11 2 21" xfId="14373"/>
    <cellStyle name="Hyperlink 5 11 2 22" xfId="11122"/>
    <cellStyle name="Hyperlink 5 11 2 23" xfId="17018"/>
    <cellStyle name="Hyperlink 5 11 2 24" xfId="10584"/>
    <cellStyle name="Hyperlink 5 11 2 25" xfId="17082"/>
    <cellStyle name="Hyperlink 5 11 2 26" xfId="16277"/>
    <cellStyle name="Hyperlink 5 11 2 27" xfId="12484"/>
    <cellStyle name="Hyperlink 5 11 2 28" xfId="11977"/>
    <cellStyle name="Hyperlink 5 11 2 29" xfId="9412"/>
    <cellStyle name="Hyperlink 5 11 2 3" xfId="5613"/>
    <cellStyle name="Hyperlink 5 11 2 30" xfId="13311"/>
    <cellStyle name="Hyperlink 5 11 2 31" xfId="20790"/>
    <cellStyle name="Hyperlink 5 11 2 32" xfId="21239"/>
    <cellStyle name="Hyperlink 5 11 2 4" xfId="6119"/>
    <cellStyle name="Hyperlink 5 11 2 5" xfId="6625"/>
    <cellStyle name="Hyperlink 5 11 2 6" xfId="7128"/>
    <cellStyle name="Hyperlink 5 11 2 7" xfId="7627"/>
    <cellStyle name="Hyperlink 5 11 2 8" xfId="8104"/>
    <cellStyle name="Hyperlink 5 11 2 9" xfId="8542"/>
    <cellStyle name="Hyperlink 5 11 3" xfId="5036"/>
    <cellStyle name="Hyperlink 5 11 3 10" xfId="16607"/>
    <cellStyle name="Hyperlink 5 11 3 11" xfId="15055"/>
    <cellStyle name="Hyperlink 5 11 3 12" xfId="17070"/>
    <cellStyle name="Hyperlink 5 11 3 13" xfId="16995"/>
    <cellStyle name="Hyperlink 5 11 3 14" xfId="11729"/>
    <cellStyle name="Hyperlink 5 11 3 15" xfId="16164"/>
    <cellStyle name="Hyperlink 5 11 3 16" xfId="15023"/>
    <cellStyle name="Hyperlink 5 11 3 17" xfId="14007"/>
    <cellStyle name="Hyperlink 5 11 3 18" xfId="15357"/>
    <cellStyle name="Hyperlink 5 11 3 19" xfId="10566"/>
    <cellStyle name="Hyperlink 5 11 3 2" xfId="12633"/>
    <cellStyle name="Hyperlink 5 11 3 20" xfId="10114"/>
    <cellStyle name="Hyperlink 5 11 3 21" xfId="20892"/>
    <cellStyle name="Hyperlink 5 11 3 22" xfId="21374"/>
    <cellStyle name="Hyperlink 5 11 3 3" xfId="13013"/>
    <cellStyle name="Hyperlink 5 11 3 4" xfId="11865"/>
    <cellStyle name="Hyperlink 5 11 3 5" xfId="11137"/>
    <cellStyle name="Hyperlink 5 11 3 6" xfId="13611"/>
    <cellStyle name="Hyperlink 5 11 3 7" xfId="10675"/>
    <cellStyle name="Hyperlink 5 11 3 8" xfId="17064"/>
    <cellStyle name="Hyperlink 5 11 3 9" xfId="13596"/>
    <cellStyle name="Hyperlink 5 11 4" xfId="5555"/>
    <cellStyle name="Hyperlink 5 11 4 10" xfId="12235"/>
    <cellStyle name="Hyperlink 5 11 4 11" xfId="11131"/>
    <cellStyle name="Hyperlink 5 11 4 12" xfId="17066"/>
    <cellStyle name="Hyperlink 5 11 4 13" xfId="17159"/>
    <cellStyle name="Hyperlink 5 11 4 14" xfId="14606"/>
    <cellStyle name="Hyperlink 5 11 4 15" xfId="15666"/>
    <cellStyle name="Hyperlink 5 11 4 16" xfId="12119"/>
    <cellStyle name="Hyperlink 5 11 4 17" xfId="11528"/>
    <cellStyle name="Hyperlink 5 11 4 18" xfId="13532"/>
    <cellStyle name="Hyperlink 5 11 4 19" xfId="15447"/>
    <cellStyle name="Hyperlink 5 11 4 2" xfId="13006"/>
    <cellStyle name="Hyperlink 5 11 4 20" xfId="15305"/>
    <cellStyle name="Hyperlink 5 11 4 21" xfId="20943"/>
    <cellStyle name="Hyperlink 5 11 4 22" xfId="21504"/>
    <cellStyle name="Hyperlink 5 11 4 3" xfId="13996"/>
    <cellStyle name="Hyperlink 5 11 4 4" xfId="14975"/>
    <cellStyle name="Hyperlink 5 11 4 5" xfId="9089"/>
    <cellStyle name="Hyperlink 5 11 4 6" xfId="13353"/>
    <cellStyle name="Hyperlink 5 11 4 7" xfId="15058"/>
    <cellStyle name="Hyperlink 5 11 4 8" xfId="13690"/>
    <cellStyle name="Hyperlink 5 11 4 9" xfId="14370"/>
    <cellStyle name="Hyperlink 5 11 5" xfId="6061"/>
    <cellStyle name="Hyperlink 5 11 5 10" xfId="14338"/>
    <cellStyle name="Hyperlink 5 11 5 11" xfId="13032"/>
    <cellStyle name="Hyperlink 5 11 5 12" xfId="16705"/>
    <cellStyle name="Hyperlink 5 11 5 13" xfId="11007"/>
    <cellStyle name="Hyperlink 5 11 5 14" xfId="11129"/>
    <cellStyle name="Hyperlink 5 11 5 15" xfId="13507"/>
    <cellStyle name="Hyperlink 5 11 5 16" xfId="15714"/>
    <cellStyle name="Hyperlink 5 11 5 17" xfId="11756"/>
    <cellStyle name="Hyperlink 5 11 5 18" xfId="9185"/>
    <cellStyle name="Hyperlink 5 11 5 19" xfId="14503"/>
    <cellStyle name="Hyperlink 5 11 5 2" xfId="13365"/>
    <cellStyle name="Hyperlink 5 11 5 20" xfId="16861"/>
    <cellStyle name="Hyperlink 5 11 5 21" xfId="20977"/>
    <cellStyle name="Hyperlink 5 11 5 22" xfId="21449"/>
    <cellStyle name="Hyperlink 5 11 5 3" xfId="12042"/>
    <cellStyle name="Hyperlink 5 11 5 4" xfId="12485"/>
    <cellStyle name="Hyperlink 5 11 5 5" xfId="11901"/>
    <cellStyle name="Hyperlink 5 11 5 6" xfId="14313"/>
    <cellStyle name="Hyperlink 5 11 5 7" xfId="9727"/>
    <cellStyle name="Hyperlink 5 11 5 8" xfId="16885"/>
    <cellStyle name="Hyperlink 5 11 5 9" xfId="15972"/>
    <cellStyle name="Hyperlink 5 11 6" xfId="6568"/>
    <cellStyle name="Hyperlink 5 11 6 10" xfId="11873"/>
    <cellStyle name="Hyperlink 5 11 6 11" xfId="15704"/>
    <cellStyle name="Hyperlink 5 11 6 12" xfId="15131"/>
    <cellStyle name="Hyperlink 5 11 6 13" xfId="9918"/>
    <cellStyle name="Hyperlink 5 11 6 14" xfId="14133"/>
    <cellStyle name="Hyperlink 5 11 6 15" xfId="16774"/>
    <cellStyle name="Hyperlink 5 11 6 16" xfId="13751"/>
    <cellStyle name="Hyperlink 5 11 6 17" xfId="11223"/>
    <cellStyle name="Hyperlink 5 11 6 18" xfId="11846"/>
    <cellStyle name="Hyperlink 5 11 6 19" xfId="16083"/>
    <cellStyle name="Hyperlink 5 11 6 2" xfId="13712"/>
    <cellStyle name="Hyperlink 5 11 6 20" xfId="12256"/>
    <cellStyle name="Hyperlink 5 11 6 21" xfId="21006"/>
    <cellStyle name="Hyperlink 5 11 6 22" xfId="20878"/>
    <cellStyle name="Hyperlink 5 11 6 3" xfId="13749"/>
    <cellStyle name="Hyperlink 5 11 6 4" xfId="9949"/>
    <cellStyle name="Hyperlink 5 11 6 5" xfId="11215"/>
    <cellStyle name="Hyperlink 5 11 6 6" xfId="13619"/>
    <cellStyle name="Hyperlink 5 11 6 7" xfId="10668"/>
    <cellStyle name="Hyperlink 5 11 6 8" xfId="15463"/>
    <cellStyle name="Hyperlink 5 11 6 9" xfId="15949"/>
    <cellStyle name="Hyperlink 5 11 7" xfId="7072"/>
    <cellStyle name="Hyperlink 5 11 7 10" xfId="16515"/>
    <cellStyle name="Hyperlink 5 11 7 11" xfId="15916"/>
    <cellStyle name="Hyperlink 5 11 7 12" xfId="11964"/>
    <cellStyle name="Hyperlink 5 11 7 13" xfId="14056"/>
    <cellStyle name="Hyperlink 5 11 7 14" xfId="14566"/>
    <cellStyle name="Hyperlink 5 11 7 15" xfId="14765"/>
    <cellStyle name="Hyperlink 5 11 7 16" xfId="17459"/>
    <cellStyle name="Hyperlink 5 11 7 17" xfId="17766"/>
    <cellStyle name="Hyperlink 5 11 7 18" xfId="18061"/>
    <cellStyle name="Hyperlink 5 11 7 19" xfId="18330"/>
    <cellStyle name="Hyperlink 5 11 7 2" xfId="14050"/>
    <cellStyle name="Hyperlink 5 11 7 20" xfId="18579"/>
    <cellStyle name="Hyperlink 5 11 7 21" xfId="21039"/>
    <cellStyle name="Hyperlink 5 11 7 22" xfId="21529"/>
    <cellStyle name="Hyperlink 5 11 7 3" xfId="9982"/>
    <cellStyle name="Hyperlink 5 11 7 4" xfId="14852"/>
    <cellStyle name="Hyperlink 5 11 7 5" xfId="9205"/>
    <cellStyle name="Hyperlink 5 11 7 6" xfId="11517"/>
    <cellStyle name="Hyperlink 5 11 7 7" xfId="13065"/>
    <cellStyle name="Hyperlink 5 11 7 8" xfId="12029"/>
    <cellStyle name="Hyperlink 5 11 7 9" xfId="16196"/>
    <cellStyle name="Hyperlink 5 11 8" xfId="7571"/>
    <cellStyle name="Hyperlink 5 11 8 10" xfId="11492"/>
    <cellStyle name="Hyperlink 5 11 8 11" xfId="11104"/>
    <cellStyle name="Hyperlink 5 11 8 12" xfId="17030"/>
    <cellStyle name="Hyperlink 5 11 8 13" xfId="13092"/>
    <cellStyle name="Hyperlink 5 11 8 14" xfId="12750"/>
    <cellStyle name="Hyperlink 5 11 8 15" xfId="15038"/>
    <cellStyle name="Hyperlink 5 11 8 16" xfId="14532"/>
    <cellStyle name="Hyperlink 5 11 8 17" xfId="16908"/>
    <cellStyle name="Hyperlink 5 11 8 18" xfId="13886"/>
    <cellStyle name="Hyperlink 5 11 8 19" xfId="9978"/>
    <cellStyle name="Hyperlink 5 11 8 2" xfId="14408"/>
    <cellStyle name="Hyperlink 5 11 8 20" xfId="12437"/>
    <cellStyle name="Hyperlink 5 11 8 21" xfId="21076"/>
    <cellStyle name="Hyperlink 5 11 8 22" xfId="21450"/>
    <cellStyle name="Hyperlink 5 11 8 3" xfId="9642"/>
    <cellStyle name="Hyperlink 5 11 8 4" xfId="14545"/>
    <cellStyle name="Hyperlink 5 11 8 5" xfId="9497"/>
    <cellStyle name="Hyperlink 5 11 8 6" xfId="13826"/>
    <cellStyle name="Hyperlink 5 11 8 7" xfId="10523"/>
    <cellStyle name="Hyperlink 5 11 8 8" xfId="16606"/>
    <cellStyle name="Hyperlink 5 11 8 9" xfId="9106"/>
    <cellStyle name="Hyperlink 5 11 9" xfId="8048"/>
    <cellStyle name="Hyperlink 5 11 9 10" xfId="16352"/>
    <cellStyle name="Hyperlink 5 11 9 11" xfId="9111"/>
    <cellStyle name="Hyperlink 5 11 9 12" xfId="10102"/>
    <cellStyle name="Hyperlink 5 11 9 13" xfId="13784"/>
    <cellStyle name="Hyperlink 5 11 9 14" xfId="15969"/>
    <cellStyle name="Hyperlink 5 11 9 15" xfId="16408"/>
    <cellStyle name="Hyperlink 5 11 9 16" xfId="10022"/>
    <cellStyle name="Hyperlink 5 11 9 17" xfId="17409"/>
    <cellStyle name="Hyperlink 5 11 9 18" xfId="17719"/>
    <cellStyle name="Hyperlink 5 11 9 19" xfId="18015"/>
    <cellStyle name="Hyperlink 5 11 9 2" xfId="14738"/>
    <cellStyle name="Hyperlink 5 11 9 20" xfId="18288"/>
    <cellStyle name="Hyperlink 5 11 9 21" xfId="21112"/>
    <cellStyle name="Hyperlink 5 11 9 22" xfId="21134"/>
    <cellStyle name="Hyperlink 5 11 9 3" xfId="9319"/>
    <cellStyle name="Hyperlink 5 11 9 4" xfId="11509"/>
    <cellStyle name="Hyperlink 5 11 9 5" xfId="13788"/>
    <cellStyle name="Hyperlink 5 11 9 6" xfId="13615"/>
    <cellStyle name="Hyperlink 5 11 9 7" xfId="10080"/>
    <cellStyle name="Hyperlink 5 11 9 8" xfId="15643"/>
    <cellStyle name="Hyperlink 5 11 9 9" xfId="13301"/>
    <cellStyle name="Hyperlink 5 12" xfId="3771"/>
    <cellStyle name="Hyperlink 5 13" xfId="5308"/>
    <cellStyle name="Hyperlink 5 14" xfId="5829"/>
    <cellStyle name="Hyperlink 5 15" xfId="6335"/>
    <cellStyle name="Hyperlink 5 16" xfId="6839"/>
    <cellStyle name="Hyperlink 5 17" xfId="7338"/>
    <cellStyle name="Hyperlink 5 18" xfId="7818"/>
    <cellStyle name="Hyperlink 5 19" xfId="8280"/>
    <cellStyle name="Hyperlink 5 2" xfId="2248"/>
    <cellStyle name="Hyperlink 5 20" xfId="8634"/>
    <cellStyle name="Hyperlink 5 21" xfId="8809"/>
    <cellStyle name="Hyperlink 5 22" xfId="10605"/>
    <cellStyle name="Hyperlink 5 23" xfId="12200"/>
    <cellStyle name="Hyperlink 5 24" xfId="14783"/>
    <cellStyle name="Hyperlink 5 25" xfId="15477"/>
    <cellStyle name="Hyperlink 5 26" xfId="15851"/>
    <cellStyle name="Hyperlink 5 27" xfId="16211"/>
    <cellStyle name="Hyperlink 5 28" xfId="16481"/>
    <cellStyle name="Hyperlink 5 29" xfId="14022"/>
    <cellStyle name="Hyperlink 5 3" xfId="2250"/>
    <cellStyle name="Hyperlink 5 30" xfId="12789"/>
    <cellStyle name="Hyperlink 5 31" xfId="10801"/>
    <cellStyle name="Hyperlink 5 32" xfId="9984"/>
    <cellStyle name="Hyperlink 5 33" xfId="11734"/>
    <cellStyle name="Hyperlink 5 34" xfId="13655"/>
    <cellStyle name="Hyperlink 5 35" xfId="14678"/>
    <cellStyle name="Hyperlink 5 36" xfId="16396"/>
    <cellStyle name="Hyperlink 5 37" xfId="15313"/>
    <cellStyle name="Hyperlink 5 38" xfId="17290"/>
    <cellStyle name="Hyperlink 5 39" xfId="17605"/>
    <cellStyle name="Hyperlink 5 4" xfId="2251"/>
    <cellStyle name="Hyperlink 5 40" xfId="17904"/>
    <cellStyle name="Hyperlink 5 41" xfId="20723"/>
    <cellStyle name="Hyperlink 5 42" xfId="21058"/>
    <cellStyle name="Hyperlink 5 5" xfId="2252"/>
    <cellStyle name="Hyperlink 5 6" xfId="2253"/>
    <cellStyle name="Hyperlink 5 7" xfId="2254"/>
    <cellStyle name="Hyperlink 5 8" xfId="2255"/>
    <cellStyle name="Hyperlink 5 9" xfId="2256"/>
    <cellStyle name="Hyperlink 6" xfId="2257"/>
    <cellStyle name="Hyperlink 6 10" xfId="2258"/>
    <cellStyle name="Hyperlink 6 11" xfId="21754"/>
    <cellStyle name="Hyperlink 6 12" xfId="21755"/>
    <cellStyle name="Hyperlink 6 13" xfId="21756"/>
    <cellStyle name="Hyperlink 6 14" xfId="21757"/>
    <cellStyle name="Hyperlink 6 15" xfId="21758"/>
    <cellStyle name="Hyperlink 6 2" xfId="2259"/>
    <cellStyle name="Hyperlink 6 3" xfId="2260"/>
    <cellStyle name="Hyperlink 6 4" xfId="2261"/>
    <cellStyle name="Hyperlink 6 5" xfId="2262"/>
    <cellStyle name="Hyperlink 6 6" xfId="2263"/>
    <cellStyle name="Hyperlink 6 7" xfId="2264"/>
    <cellStyle name="Hyperlink 6 8" xfId="2265"/>
    <cellStyle name="Hyperlink 6 9" xfId="2266"/>
    <cellStyle name="Hyperlink 7" xfId="2267"/>
    <cellStyle name="Hyperlink 7 10" xfId="2268"/>
    <cellStyle name="Hyperlink 7 11" xfId="21759"/>
    <cellStyle name="Hyperlink 7 12" xfId="21760"/>
    <cellStyle name="Hyperlink 7 13" xfId="21761"/>
    <cellStyle name="Hyperlink 7 14" xfId="21762"/>
    <cellStyle name="Hyperlink 7 15" xfId="21763"/>
    <cellStyle name="Hyperlink 7 2" xfId="2269"/>
    <cellStyle name="Hyperlink 7 3" xfId="2270"/>
    <cellStyle name="Hyperlink 7 4" xfId="2271"/>
    <cellStyle name="Hyperlink 7 5" xfId="2272"/>
    <cellStyle name="Hyperlink 7 6" xfId="2273"/>
    <cellStyle name="Hyperlink 7 7" xfId="2274"/>
    <cellStyle name="Hyperlink 7 8" xfId="2275"/>
    <cellStyle name="Hyperlink 7 9" xfId="2276"/>
    <cellStyle name="Hyperlink 8" xfId="2277"/>
    <cellStyle name="Hyperlink 8 10" xfId="2278"/>
    <cellStyle name="Hyperlink 8 11" xfId="21764"/>
    <cellStyle name="Hyperlink 8 12" xfId="21765"/>
    <cellStyle name="Hyperlink 8 13" xfId="21766"/>
    <cellStyle name="Hyperlink 8 14" xfId="21767"/>
    <cellStyle name="Hyperlink 8 15" xfId="21768"/>
    <cellStyle name="Hyperlink 8 2" xfId="2279"/>
    <cellStyle name="Hyperlink 8 3" xfId="2280"/>
    <cellStyle name="Hyperlink 8 4" xfId="2281"/>
    <cellStyle name="Hyperlink 8 5" xfId="2282"/>
    <cellStyle name="Hyperlink 8 6" xfId="2283"/>
    <cellStyle name="Hyperlink 8 7" xfId="2284"/>
    <cellStyle name="Hyperlink 8 8" xfId="2285"/>
    <cellStyle name="Hyperlink 8 9" xfId="2286"/>
    <cellStyle name="Hyperlink 9" xfId="2287"/>
    <cellStyle name="Hyperlink 9 10" xfId="2288"/>
    <cellStyle name="Hyperlink 9 11" xfId="21769"/>
    <cellStyle name="Hyperlink 9 12" xfId="21770"/>
    <cellStyle name="Hyperlink 9 13" xfId="21771"/>
    <cellStyle name="Hyperlink 9 14" xfId="21772"/>
    <cellStyle name="Hyperlink 9 15" xfId="21773"/>
    <cellStyle name="Hyperlink 9 2" xfId="2289"/>
    <cellStyle name="Hyperlink 9 3" xfId="2290"/>
    <cellStyle name="Hyperlink 9 4" xfId="2291"/>
    <cellStyle name="Hyperlink 9 5" xfId="2292"/>
    <cellStyle name="Hyperlink 9 6" xfId="2293"/>
    <cellStyle name="Hyperlink 9 7" xfId="2294"/>
    <cellStyle name="Hyperlink 9 8" xfId="2295"/>
    <cellStyle name="Hyperlink 9 9" xfId="2296"/>
    <cellStyle name="Incorrecto" xfId="2004" builtinId="27" customBuiltin="1"/>
    <cellStyle name="Millares 10 2" xfId="2297"/>
    <cellStyle name="Millares 10 2 10" xfId="21775"/>
    <cellStyle name="Millares 10 2 11" xfId="21776"/>
    <cellStyle name="Millares 10 2 12" xfId="21777"/>
    <cellStyle name="Millares 10 2 13" xfId="21778"/>
    <cellStyle name="Millares 10 2 14" xfId="21779"/>
    <cellStyle name="Millares 10 2 15" xfId="21774"/>
    <cellStyle name="Millares 10 2 2" xfId="2298"/>
    <cellStyle name="Millares 10 2 2 2" xfId="21781"/>
    <cellStyle name="Millares 10 2 2 3" xfId="21780"/>
    <cellStyle name="Millares 10 2 3" xfId="2299"/>
    <cellStyle name="Millares 10 2 3 2" xfId="21783"/>
    <cellStyle name="Millares 10 2 3 3" xfId="21782"/>
    <cellStyle name="Millares 10 2 4" xfId="2300"/>
    <cellStyle name="Millares 10 2 4 2" xfId="21784"/>
    <cellStyle name="Millares 10 2 4 3" xfId="22389"/>
    <cellStyle name="Millares 10 2 5" xfId="2301"/>
    <cellStyle name="Millares 10 2 5 2" xfId="21785"/>
    <cellStyle name="Millares 10 2 5 3" xfId="22390"/>
    <cellStyle name="Millares 10 2 6" xfId="2302"/>
    <cellStyle name="Millares 10 2 6 2" xfId="21786"/>
    <cellStyle name="Millares 10 2 6 3" xfId="22391"/>
    <cellStyle name="Millares 10 2 7" xfId="2303"/>
    <cellStyle name="Millares 10 2 7 2" xfId="21787"/>
    <cellStyle name="Millares 10 2 7 3" xfId="22392"/>
    <cellStyle name="Millares 10 2 8" xfId="2304"/>
    <cellStyle name="Millares 10 2 8 2" xfId="21788"/>
    <cellStyle name="Millares 10 2 8 3" xfId="22393"/>
    <cellStyle name="Millares 10 2 9" xfId="2305"/>
    <cellStyle name="Millares 10 2 9 2" xfId="21789"/>
    <cellStyle name="Millares 10 2 9 3" xfId="22394"/>
    <cellStyle name="Millares 10 3" xfId="2306"/>
    <cellStyle name="Millares 10 3 10" xfId="21791"/>
    <cellStyle name="Millares 10 3 11" xfId="21792"/>
    <cellStyle name="Millares 10 3 12" xfId="21793"/>
    <cellStyle name="Millares 10 3 13" xfId="21794"/>
    <cellStyle name="Millares 10 3 14" xfId="21795"/>
    <cellStyle name="Millares 10 3 15" xfId="21790"/>
    <cellStyle name="Millares 10 3 2" xfId="2307"/>
    <cellStyle name="Millares 10 3 2 2" xfId="21797"/>
    <cellStyle name="Millares 10 3 2 3" xfId="21796"/>
    <cellStyle name="Millares 10 3 3" xfId="2308"/>
    <cellStyle name="Millares 10 3 3 2" xfId="21799"/>
    <cellStyle name="Millares 10 3 3 3" xfId="21798"/>
    <cellStyle name="Millares 10 3 4" xfId="2309"/>
    <cellStyle name="Millares 10 3 4 2" xfId="21800"/>
    <cellStyle name="Millares 10 3 4 3" xfId="22395"/>
    <cellStyle name="Millares 10 3 5" xfId="2310"/>
    <cellStyle name="Millares 10 3 5 2" xfId="21801"/>
    <cellStyle name="Millares 10 3 5 3" xfId="22396"/>
    <cellStyle name="Millares 10 3 6" xfId="2311"/>
    <cellStyle name="Millares 10 3 6 2" xfId="21802"/>
    <cellStyle name="Millares 10 3 6 3" xfId="22397"/>
    <cellStyle name="Millares 10 3 7" xfId="2312"/>
    <cellStyle name="Millares 10 3 7 2" xfId="21803"/>
    <cellStyle name="Millares 10 3 7 3" xfId="22398"/>
    <cellStyle name="Millares 10 3 8" xfId="2313"/>
    <cellStyle name="Millares 10 3 8 2" xfId="21804"/>
    <cellStyle name="Millares 10 3 8 3" xfId="22399"/>
    <cellStyle name="Millares 10 3 9" xfId="2314"/>
    <cellStyle name="Millares 10 3 9 2" xfId="21805"/>
    <cellStyle name="Millares 10 3 9 3" xfId="22400"/>
    <cellStyle name="Millares 10 4" xfId="2315"/>
    <cellStyle name="Millares 10 4 10" xfId="21807"/>
    <cellStyle name="Millares 10 4 11" xfId="21808"/>
    <cellStyle name="Millares 10 4 12" xfId="21809"/>
    <cellStyle name="Millares 10 4 13" xfId="21810"/>
    <cellStyle name="Millares 10 4 14" xfId="21811"/>
    <cellStyle name="Millares 10 4 15" xfId="21806"/>
    <cellStyle name="Millares 10 4 2" xfId="2316"/>
    <cellStyle name="Millares 10 4 2 2" xfId="21813"/>
    <cellStyle name="Millares 10 4 2 3" xfId="21812"/>
    <cellStyle name="Millares 10 4 3" xfId="2317"/>
    <cellStyle name="Millares 10 4 3 2" xfId="21815"/>
    <cellStyle name="Millares 10 4 3 3" xfId="21814"/>
    <cellStyle name="Millares 10 4 4" xfId="2318"/>
    <cellStyle name="Millares 10 4 4 2" xfId="21816"/>
    <cellStyle name="Millares 10 4 4 3" xfId="22401"/>
    <cellStyle name="Millares 10 4 5" xfId="2319"/>
    <cellStyle name="Millares 10 4 5 2" xfId="21817"/>
    <cellStyle name="Millares 10 4 5 3" xfId="22402"/>
    <cellStyle name="Millares 10 4 6" xfId="2320"/>
    <cellStyle name="Millares 10 4 6 2" xfId="21818"/>
    <cellStyle name="Millares 10 4 6 3" xfId="22403"/>
    <cellStyle name="Millares 10 4 7" xfId="2321"/>
    <cellStyle name="Millares 10 4 7 2" xfId="21819"/>
    <cellStyle name="Millares 10 4 7 3" xfId="22404"/>
    <cellStyle name="Millares 10 4 8" xfId="2322"/>
    <cellStyle name="Millares 10 4 8 2" xfId="21820"/>
    <cellStyle name="Millares 10 4 8 3" xfId="22405"/>
    <cellStyle name="Millares 10 4 9" xfId="2323"/>
    <cellStyle name="Millares 10 4 9 2" xfId="21821"/>
    <cellStyle name="Millares 10 4 9 3" xfId="22406"/>
    <cellStyle name="Millares 10 5" xfId="2324"/>
    <cellStyle name="Millares 10 5 10" xfId="21823"/>
    <cellStyle name="Millares 10 5 11" xfId="21824"/>
    <cellStyle name="Millares 10 5 12" xfId="21825"/>
    <cellStyle name="Millares 10 5 13" xfId="21826"/>
    <cellStyle name="Millares 10 5 14" xfId="21827"/>
    <cellStyle name="Millares 10 5 15" xfId="21822"/>
    <cellStyle name="Millares 10 5 2" xfId="2325"/>
    <cellStyle name="Millares 10 5 2 2" xfId="21829"/>
    <cellStyle name="Millares 10 5 2 3" xfId="21828"/>
    <cellStyle name="Millares 10 5 3" xfId="2326"/>
    <cellStyle name="Millares 10 5 3 2" xfId="21831"/>
    <cellStyle name="Millares 10 5 3 3" xfId="21830"/>
    <cellStyle name="Millares 10 5 4" xfId="2327"/>
    <cellStyle name="Millares 10 5 4 2" xfId="21832"/>
    <cellStyle name="Millares 10 5 4 3" xfId="22407"/>
    <cellStyle name="Millares 10 5 5" xfId="2328"/>
    <cellStyle name="Millares 10 5 5 2" xfId="21833"/>
    <cellStyle name="Millares 10 5 5 3" xfId="22408"/>
    <cellStyle name="Millares 10 5 6" xfId="2329"/>
    <cellStyle name="Millares 10 5 6 2" xfId="21834"/>
    <cellStyle name="Millares 10 5 6 3" xfId="22409"/>
    <cellStyle name="Millares 10 5 7" xfId="2330"/>
    <cellStyle name="Millares 10 5 7 2" xfId="21835"/>
    <cellStyle name="Millares 10 5 7 3" xfId="22410"/>
    <cellStyle name="Millares 10 5 8" xfId="2331"/>
    <cellStyle name="Millares 10 5 8 2" xfId="21836"/>
    <cellStyle name="Millares 10 5 8 3" xfId="22411"/>
    <cellStyle name="Millares 10 5 9" xfId="2332"/>
    <cellStyle name="Millares 10 5 9 2" xfId="21837"/>
    <cellStyle name="Millares 10 5 9 3" xfId="22412"/>
    <cellStyle name="Millares 11" xfId="2333"/>
    <cellStyle name="Millares 11 10" xfId="21838"/>
    <cellStyle name="Millares 11 2" xfId="2334"/>
    <cellStyle name="Millares 11 2 2" xfId="21840"/>
    <cellStyle name="Millares 11 2 3" xfId="21839"/>
    <cellStyle name="Millares 11 3" xfId="2335"/>
    <cellStyle name="Millares 11 3 2" xfId="21842"/>
    <cellStyle name="Millares 11 3 3" xfId="21841"/>
    <cellStyle name="Millares 11 4" xfId="2336"/>
    <cellStyle name="Millares 11 4 2" xfId="21844"/>
    <cellStyle name="Millares 11 4 3" xfId="21843"/>
    <cellStyle name="Millares 11 5" xfId="2337"/>
    <cellStyle name="Millares 11 5 2" xfId="21846"/>
    <cellStyle name="Millares 11 5 3" xfId="21845"/>
    <cellStyle name="Millares 11 6" xfId="2338"/>
    <cellStyle name="Millares 11 6 2" xfId="21848"/>
    <cellStyle name="Millares 11 6 3" xfId="21847"/>
    <cellStyle name="Millares 11 7" xfId="2339"/>
    <cellStyle name="Millares 11 7 2" xfId="21850"/>
    <cellStyle name="Millares 11 7 3" xfId="21849"/>
    <cellStyle name="Millares 11 8" xfId="2340"/>
    <cellStyle name="Millares 11 8 2" xfId="21852"/>
    <cellStyle name="Millares 11 8 3" xfId="21851"/>
    <cellStyle name="Millares 11 9" xfId="21853"/>
    <cellStyle name="Millares 15" xfId="2341"/>
    <cellStyle name="Millares 15 10" xfId="21854"/>
    <cellStyle name="Millares 15 2" xfId="2342"/>
    <cellStyle name="Millares 15 2 2" xfId="21856"/>
    <cellStyle name="Millares 15 2 3" xfId="21855"/>
    <cellStyle name="Millares 15 3" xfId="2343"/>
    <cellStyle name="Millares 15 3 2" xfId="21858"/>
    <cellStyle name="Millares 15 3 3" xfId="21857"/>
    <cellStyle name="Millares 15 4" xfId="2344"/>
    <cellStyle name="Millares 15 4 2" xfId="21860"/>
    <cellStyle name="Millares 15 4 3" xfId="21859"/>
    <cellStyle name="Millares 15 5" xfId="2345"/>
    <cellStyle name="Millares 15 5 2" xfId="21862"/>
    <cellStyle name="Millares 15 5 3" xfId="21861"/>
    <cellStyle name="Millares 15 6" xfId="2346"/>
    <cellStyle name="Millares 15 6 2" xfId="21864"/>
    <cellStyle name="Millares 15 6 3" xfId="21863"/>
    <cellStyle name="Millares 15 7" xfId="2347"/>
    <cellStyle name="Millares 15 7 2" xfId="21866"/>
    <cellStyle name="Millares 15 7 3" xfId="21865"/>
    <cellStyle name="Millares 15 8" xfId="2348"/>
    <cellStyle name="Millares 15 8 2" xfId="21868"/>
    <cellStyle name="Millares 15 8 3" xfId="21867"/>
    <cellStyle name="Millares 15 9" xfId="21869"/>
    <cellStyle name="Millares 18" xfId="2349"/>
    <cellStyle name="Millares 18 10" xfId="2350"/>
    <cellStyle name="Millares 18 10 2" xfId="21872"/>
    <cellStyle name="Millares 18 10 3" xfId="21871"/>
    <cellStyle name="Millares 18 11" xfId="2351"/>
    <cellStyle name="Millares 18 11 2" xfId="21873"/>
    <cellStyle name="Millares 18 11 3" xfId="22413"/>
    <cellStyle name="Millares 18 12" xfId="2352"/>
    <cellStyle name="Millares 18 12 2" xfId="21874"/>
    <cellStyle name="Millares 18 12 3" xfId="22414"/>
    <cellStyle name="Millares 18 13" xfId="2353"/>
    <cellStyle name="Millares 18 13 2" xfId="21875"/>
    <cellStyle name="Millares 18 13 3" xfId="22415"/>
    <cellStyle name="Millares 18 14" xfId="2354"/>
    <cellStyle name="Millares 18 14 2" xfId="21876"/>
    <cellStyle name="Millares 18 14 3" xfId="22416"/>
    <cellStyle name="Millares 18 15" xfId="2355"/>
    <cellStyle name="Millares 18 15 2" xfId="21877"/>
    <cellStyle name="Millares 18 15 3" xfId="22417"/>
    <cellStyle name="Millares 18 16" xfId="2356"/>
    <cellStyle name="Millares 18 16 2" xfId="21878"/>
    <cellStyle name="Millares 18 16 3" xfId="22418"/>
    <cellStyle name="Millares 18 17" xfId="21879"/>
    <cellStyle name="Millares 18 18" xfId="21880"/>
    <cellStyle name="Millares 18 19" xfId="21881"/>
    <cellStyle name="Millares 18 2" xfId="2357"/>
    <cellStyle name="Millares 18 2 10" xfId="21883"/>
    <cellStyle name="Millares 18 2 11" xfId="21884"/>
    <cellStyle name="Millares 18 2 12" xfId="21885"/>
    <cellStyle name="Millares 18 2 13" xfId="21886"/>
    <cellStyle name="Millares 18 2 14" xfId="21887"/>
    <cellStyle name="Millares 18 2 15" xfId="21882"/>
    <cellStyle name="Millares 18 2 2" xfId="2358"/>
    <cellStyle name="Millares 18 2 2 2" xfId="21889"/>
    <cellStyle name="Millares 18 2 2 3" xfId="21888"/>
    <cellStyle name="Millares 18 2 3" xfId="2359"/>
    <cellStyle name="Millares 18 2 3 2" xfId="21891"/>
    <cellStyle name="Millares 18 2 3 3" xfId="21890"/>
    <cellStyle name="Millares 18 2 4" xfId="2360"/>
    <cellStyle name="Millares 18 2 4 2" xfId="21892"/>
    <cellStyle name="Millares 18 2 4 3" xfId="22419"/>
    <cellStyle name="Millares 18 2 5" xfId="2361"/>
    <cellStyle name="Millares 18 2 5 2" xfId="21893"/>
    <cellStyle name="Millares 18 2 5 3" xfId="22420"/>
    <cellStyle name="Millares 18 2 6" xfId="2362"/>
    <cellStyle name="Millares 18 2 6 2" xfId="21894"/>
    <cellStyle name="Millares 18 2 6 3" xfId="22421"/>
    <cellStyle name="Millares 18 2 7" xfId="2363"/>
    <cellStyle name="Millares 18 2 7 2" xfId="21895"/>
    <cellStyle name="Millares 18 2 7 3" xfId="22422"/>
    <cellStyle name="Millares 18 2 8" xfId="2364"/>
    <cellStyle name="Millares 18 2 8 2" xfId="21896"/>
    <cellStyle name="Millares 18 2 8 3" xfId="22423"/>
    <cellStyle name="Millares 18 2 9" xfId="2365"/>
    <cellStyle name="Millares 18 2 9 2" xfId="21897"/>
    <cellStyle name="Millares 18 2 9 3" xfId="22424"/>
    <cellStyle name="Millares 18 20" xfId="21898"/>
    <cellStyle name="Millares 18 21" xfId="21899"/>
    <cellStyle name="Millares 18 22" xfId="21870"/>
    <cellStyle name="Millares 18 3" xfId="2366"/>
    <cellStyle name="Millares 18 3 10" xfId="21901"/>
    <cellStyle name="Millares 18 3 11" xfId="21902"/>
    <cellStyle name="Millares 18 3 12" xfId="21903"/>
    <cellStyle name="Millares 18 3 13" xfId="21904"/>
    <cellStyle name="Millares 18 3 14" xfId="21905"/>
    <cellStyle name="Millares 18 3 15" xfId="21900"/>
    <cellStyle name="Millares 18 3 2" xfId="2367"/>
    <cellStyle name="Millares 18 3 2 2" xfId="21907"/>
    <cellStyle name="Millares 18 3 2 3" xfId="21906"/>
    <cellStyle name="Millares 18 3 3" xfId="2368"/>
    <cellStyle name="Millares 18 3 3 2" xfId="21909"/>
    <cellStyle name="Millares 18 3 3 3" xfId="21908"/>
    <cellStyle name="Millares 18 3 4" xfId="2369"/>
    <cellStyle name="Millares 18 3 4 2" xfId="21910"/>
    <cellStyle name="Millares 18 3 4 3" xfId="22425"/>
    <cellStyle name="Millares 18 3 5" xfId="2370"/>
    <cellStyle name="Millares 18 3 5 2" xfId="21911"/>
    <cellStyle name="Millares 18 3 5 3" xfId="22426"/>
    <cellStyle name="Millares 18 3 6" xfId="2371"/>
    <cellStyle name="Millares 18 3 6 2" xfId="21912"/>
    <cellStyle name="Millares 18 3 6 3" xfId="22427"/>
    <cellStyle name="Millares 18 3 7" xfId="2372"/>
    <cellStyle name="Millares 18 3 7 2" xfId="21913"/>
    <cellStyle name="Millares 18 3 7 3" xfId="22428"/>
    <cellStyle name="Millares 18 3 8" xfId="2373"/>
    <cellStyle name="Millares 18 3 8 2" xfId="21914"/>
    <cellStyle name="Millares 18 3 8 3" xfId="22429"/>
    <cellStyle name="Millares 18 3 9" xfId="2374"/>
    <cellStyle name="Millares 18 3 9 2" xfId="21915"/>
    <cellStyle name="Millares 18 3 9 3" xfId="22430"/>
    <cellStyle name="Millares 18 4" xfId="2375"/>
    <cellStyle name="Millares 18 4 10" xfId="21917"/>
    <cellStyle name="Millares 18 4 11" xfId="21918"/>
    <cellStyle name="Millares 18 4 12" xfId="21919"/>
    <cellStyle name="Millares 18 4 13" xfId="21920"/>
    <cellStyle name="Millares 18 4 14" xfId="21921"/>
    <cellStyle name="Millares 18 4 15" xfId="21916"/>
    <cellStyle name="Millares 18 4 2" xfId="2376"/>
    <cellStyle name="Millares 18 4 2 2" xfId="21923"/>
    <cellStyle name="Millares 18 4 2 3" xfId="21922"/>
    <cellStyle name="Millares 18 4 3" xfId="2377"/>
    <cellStyle name="Millares 18 4 3 2" xfId="21925"/>
    <cellStyle name="Millares 18 4 3 3" xfId="21924"/>
    <cellStyle name="Millares 18 4 4" xfId="2378"/>
    <cellStyle name="Millares 18 4 4 2" xfId="21926"/>
    <cellStyle name="Millares 18 4 4 3" xfId="22431"/>
    <cellStyle name="Millares 18 4 5" xfId="2379"/>
    <cellStyle name="Millares 18 4 5 2" xfId="21927"/>
    <cellStyle name="Millares 18 4 5 3" xfId="22432"/>
    <cellStyle name="Millares 18 4 6" xfId="2380"/>
    <cellStyle name="Millares 18 4 6 2" xfId="21928"/>
    <cellStyle name="Millares 18 4 6 3" xfId="22433"/>
    <cellStyle name="Millares 18 4 7" xfId="2381"/>
    <cellStyle name="Millares 18 4 7 2" xfId="21929"/>
    <cellStyle name="Millares 18 4 7 3" xfId="22434"/>
    <cellStyle name="Millares 18 4 8" xfId="2382"/>
    <cellStyle name="Millares 18 4 8 2" xfId="21930"/>
    <cellStyle name="Millares 18 4 8 3" xfId="22435"/>
    <cellStyle name="Millares 18 4 9" xfId="2383"/>
    <cellStyle name="Millares 18 4 9 2" xfId="21931"/>
    <cellStyle name="Millares 18 4 9 3" xfId="22436"/>
    <cellStyle name="Millares 18 5" xfId="2384"/>
    <cellStyle name="Millares 18 5 10" xfId="21933"/>
    <cellStyle name="Millares 18 5 11" xfId="21934"/>
    <cellStyle name="Millares 18 5 12" xfId="21935"/>
    <cellStyle name="Millares 18 5 13" xfId="21936"/>
    <cellStyle name="Millares 18 5 14" xfId="21937"/>
    <cellStyle name="Millares 18 5 15" xfId="21932"/>
    <cellStyle name="Millares 18 5 2" xfId="2385"/>
    <cellStyle name="Millares 18 5 2 2" xfId="21939"/>
    <cellStyle name="Millares 18 5 2 3" xfId="21938"/>
    <cellStyle name="Millares 18 5 3" xfId="2386"/>
    <cellStyle name="Millares 18 5 3 2" xfId="21941"/>
    <cellStyle name="Millares 18 5 3 3" xfId="21940"/>
    <cellStyle name="Millares 18 5 4" xfId="2387"/>
    <cellStyle name="Millares 18 5 4 2" xfId="21942"/>
    <cellStyle name="Millares 18 5 4 3" xfId="22437"/>
    <cellStyle name="Millares 18 5 5" xfId="2388"/>
    <cellStyle name="Millares 18 5 5 2" xfId="21943"/>
    <cellStyle name="Millares 18 5 5 3" xfId="22438"/>
    <cellStyle name="Millares 18 5 6" xfId="2389"/>
    <cellStyle name="Millares 18 5 6 2" xfId="21944"/>
    <cellStyle name="Millares 18 5 6 3" xfId="22439"/>
    <cellStyle name="Millares 18 5 7" xfId="2390"/>
    <cellStyle name="Millares 18 5 7 2" xfId="21945"/>
    <cellStyle name="Millares 18 5 7 3" xfId="22440"/>
    <cellStyle name="Millares 18 5 8" xfId="2391"/>
    <cellStyle name="Millares 18 5 8 2" xfId="21946"/>
    <cellStyle name="Millares 18 5 8 3" xfId="22441"/>
    <cellStyle name="Millares 18 5 9" xfId="2392"/>
    <cellStyle name="Millares 18 5 9 2" xfId="21947"/>
    <cellStyle name="Millares 18 5 9 3" xfId="22442"/>
    <cellStyle name="Millares 18 6" xfId="2393"/>
    <cellStyle name="Millares 18 6 10" xfId="21949"/>
    <cellStyle name="Millares 18 6 11" xfId="21950"/>
    <cellStyle name="Millares 18 6 12" xfId="21951"/>
    <cellStyle name="Millares 18 6 13" xfId="21952"/>
    <cellStyle name="Millares 18 6 14" xfId="21953"/>
    <cellStyle name="Millares 18 6 15" xfId="21948"/>
    <cellStyle name="Millares 18 6 2" xfId="2394"/>
    <cellStyle name="Millares 18 6 2 2" xfId="21955"/>
    <cellStyle name="Millares 18 6 2 3" xfId="21954"/>
    <cellStyle name="Millares 18 6 3" xfId="2395"/>
    <cellStyle name="Millares 18 6 3 2" xfId="21957"/>
    <cellStyle name="Millares 18 6 3 3" xfId="21956"/>
    <cellStyle name="Millares 18 6 4" xfId="2396"/>
    <cellStyle name="Millares 18 6 4 2" xfId="21958"/>
    <cellStyle name="Millares 18 6 4 3" xfId="22443"/>
    <cellStyle name="Millares 18 6 5" xfId="2397"/>
    <cellStyle name="Millares 18 6 5 2" xfId="21959"/>
    <cellStyle name="Millares 18 6 5 3" xfId="22444"/>
    <cellStyle name="Millares 18 6 6" xfId="2398"/>
    <cellStyle name="Millares 18 6 6 2" xfId="21960"/>
    <cellStyle name="Millares 18 6 6 3" xfId="22445"/>
    <cellStyle name="Millares 18 6 7" xfId="2399"/>
    <cellStyle name="Millares 18 6 7 2" xfId="21961"/>
    <cellStyle name="Millares 18 6 7 3" xfId="22446"/>
    <cellStyle name="Millares 18 6 8" xfId="2400"/>
    <cellStyle name="Millares 18 6 8 2" xfId="21962"/>
    <cellStyle name="Millares 18 6 8 3" xfId="22447"/>
    <cellStyle name="Millares 18 6 9" xfId="2401"/>
    <cellStyle name="Millares 18 6 9 2" xfId="21963"/>
    <cellStyle name="Millares 18 6 9 3" xfId="22448"/>
    <cellStyle name="Millares 18 7" xfId="2402"/>
    <cellStyle name="Millares 18 7 10" xfId="21965"/>
    <cellStyle name="Millares 18 7 11" xfId="21966"/>
    <cellStyle name="Millares 18 7 12" xfId="21967"/>
    <cellStyle name="Millares 18 7 13" xfId="21968"/>
    <cellStyle name="Millares 18 7 14" xfId="21969"/>
    <cellStyle name="Millares 18 7 15" xfId="21964"/>
    <cellStyle name="Millares 18 7 2" xfId="2403"/>
    <cellStyle name="Millares 18 7 2 2" xfId="21971"/>
    <cellStyle name="Millares 18 7 2 3" xfId="21970"/>
    <cellStyle name="Millares 18 7 3" xfId="2404"/>
    <cellStyle name="Millares 18 7 3 2" xfId="21973"/>
    <cellStyle name="Millares 18 7 3 3" xfId="21972"/>
    <cellStyle name="Millares 18 7 4" xfId="2405"/>
    <cellStyle name="Millares 18 7 4 2" xfId="21974"/>
    <cellStyle name="Millares 18 7 4 3" xfId="22449"/>
    <cellStyle name="Millares 18 7 5" xfId="2406"/>
    <cellStyle name="Millares 18 7 5 2" xfId="21975"/>
    <cellStyle name="Millares 18 7 5 3" xfId="22450"/>
    <cellStyle name="Millares 18 7 6" xfId="2407"/>
    <cellStyle name="Millares 18 7 6 2" xfId="21976"/>
    <cellStyle name="Millares 18 7 6 3" xfId="22451"/>
    <cellStyle name="Millares 18 7 7" xfId="2408"/>
    <cellStyle name="Millares 18 7 7 2" xfId="21977"/>
    <cellStyle name="Millares 18 7 7 3" xfId="22452"/>
    <cellStyle name="Millares 18 7 8" xfId="2409"/>
    <cellStyle name="Millares 18 7 8 2" xfId="21978"/>
    <cellStyle name="Millares 18 7 8 3" xfId="22453"/>
    <cellStyle name="Millares 18 7 9" xfId="2410"/>
    <cellStyle name="Millares 18 7 9 2" xfId="21979"/>
    <cellStyle name="Millares 18 7 9 3" xfId="22454"/>
    <cellStyle name="Millares 18 8" xfId="2411"/>
    <cellStyle name="Millares 18 8 10" xfId="21981"/>
    <cellStyle name="Millares 18 8 11" xfId="21982"/>
    <cellStyle name="Millares 18 8 12" xfId="21983"/>
    <cellStyle name="Millares 18 8 13" xfId="21984"/>
    <cellStyle name="Millares 18 8 14" xfId="21985"/>
    <cellStyle name="Millares 18 8 15" xfId="21980"/>
    <cellStyle name="Millares 18 8 2" xfId="2412"/>
    <cellStyle name="Millares 18 8 2 2" xfId="21987"/>
    <cellStyle name="Millares 18 8 2 3" xfId="21986"/>
    <cellStyle name="Millares 18 8 3" xfId="2413"/>
    <cellStyle name="Millares 18 8 3 2" xfId="21989"/>
    <cellStyle name="Millares 18 8 3 3" xfId="21988"/>
    <cellStyle name="Millares 18 8 4" xfId="2414"/>
    <cellStyle name="Millares 18 8 4 2" xfId="21990"/>
    <cellStyle name="Millares 18 8 4 3" xfId="22455"/>
    <cellStyle name="Millares 18 8 5" xfId="2415"/>
    <cellStyle name="Millares 18 8 5 2" xfId="21991"/>
    <cellStyle name="Millares 18 8 5 3" xfId="22456"/>
    <cellStyle name="Millares 18 8 6" xfId="2416"/>
    <cellStyle name="Millares 18 8 6 2" xfId="21992"/>
    <cellStyle name="Millares 18 8 6 3" xfId="22457"/>
    <cellStyle name="Millares 18 8 7" xfId="2417"/>
    <cellStyle name="Millares 18 8 7 2" xfId="21993"/>
    <cellStyle name="Millares 18 8 7 3" xfId="22458"/>
    <cellStyle name="Millares 18 8 8" xfId="2418"/>
    <cellStyle name="Millares 18 8 8 2" xfId="21994"/>
    <cellStyle name="Millares 18 8 8 3" xfId="22459"/>
    <cellStyle name="Millares 18 8 9" xfId="2419"/>
    <cellStyle name="Millares 18 8 9 2" xfId="21995"/>
    <cellStyle name="Millares 18 8 9 3" xfId="22460"/>
    <cellStyle name="Millares 18 9" xfId="2420"/>
    <cellStyle name="Millares 18 9 2" xfId="21997"/>
    <cellStyle name="Millares 18 9 3" xfId="21996"/>
    <cellStyle name="Millares 19" xfId="2421"/>
    <cellStyle name="Millares 19 10" xfId="2422"/>
    <cellStyle name="Millares 19 10 2" xfId="22000"/>
    <cellStyle name="Millares 19 10 3" xfId="21999"/>
    <cellStyle name="Millares 19 11" xfId="2423"/>
    <cellStyle name="Millares 19 11 2" xfId="22001"/>
    <cellStyle name="Millares 19 11 3" xfId="22461"/>
    <cellStyle name="Millares 19 12" xfId="2424"/>
    <cellStyle name="Millares 19 12 2" xfId="22002"/>
    <cellStyle name="Millares 19 12 3" xfId="22462"/>
    <cellStyle name="Millares 19 13" xfId="2425"/>
    <cellStyle name="Millares 19 13 2" xfId="22003"/>
    <cellStyle name="Millares 19 13 3" xfId="22463"/>
    <cellStyle name="Millares 19 14" xfId="2426"/>
    <cellStyle name="Millares 19 14 2" xfId="22004"/>
    <cellStyle name="Millares 19 14 3" xfId="22464"/>
    <cellStyle name="Millares 19 15" xfId="2427"/>
    <cellStyle name="Millares 19 15 2" xfId="22005"/>
    <cellStyle name="Millares 19 15 3" xfId="22465"/>
    <cellStyle name="Millares 19 16" xfId="2428"/>
    <cellStyle name="Millares 19 16 2" xfId="22006"/>
    <cellStyle name="Millares 19 16 3" xfId="22466"/>
    <cellStyle name="Millares 19 17" xfId="22007"/>
    <cellStyle name="Millares 19 18" xfId="22008"/>
    <cellStyle name="Millares 19 19" xfId="22009"/>
    <cellStyle name="Millares 19 2" xfId="2429"/>
    <cellStyle name="Millares 19 2 10" xfId="22011"/>
    <cellStyle name="Millares 19 2 11" xfId="22012"/>
    <cellStyle name="Millares 19 2 12" xfId="22013"/>
    <cellStyle name="Millares 19 2 13" xfId="22014"/>
    <cellStyle name="Millares 19 2 14" xfId="22015"/>
    <cellStyle name="Millares 19 2 15" xfId="22010"/>
    <cellStyle name="Millares 19 2 2" xfId="2430"/>
    <cellStyle name="Millares 19 2 2 2" xfId="22017"/>
    <cellStyle name="Millares 19 2 2 3" xfId="22016"/>
    <cellStyle name="Millares 19 2 3" xfId="2431"/>
    <cellStyle name="Millares 19 2 3 2" xfId="22019"/>
    <cellStyle name="Millares 19 2 3 3" xfId="22018"/>
    <cellStyle name="Millares 19 2 4" xfId="2432"/>
    <cellStyle name="Millares 19 2 4 2" xfId="22020"/>
    <cellStyle name="Millares 19 2 4 3" xfId="22467"/>
    <cellStyle name="Millares 19 2 5" xfId="2433"/>
    <cellStyle name="Millares 19 2 5 2" xfId="22021"/>
    <cellStyle name="Millares 19 2 5 3" xfId="22468"/>
    <cellStyle name="Millares 19 2 6" xfId="2434"/>
    <cellStyle name="Millares 19 2 6 2" xfId="22022"/>
    <cellStyle name="Millares 19 2 6 3" xfId="22469"/>
    <cellStyle name="Millares 19 2 7" xfId="2435"/>
    <cellStyle name="Millares 19 2 7 2" xfId="22023"/>
    <cellStyle name="Millares 19 2 7 3" xfId="22470"/>
    <cellStyle name="Millares 19 2 8" xfId="2436"/>
    <cellStyle name="Millares 19 2 8 2" xfId="22024"/>
    <cellStyle name="Millares 19 2 8 3" xfId="22471"/>
    <cellStyle name="Millares 19 2 9" xfId="2437"/>
    <cellStyle name="Millares 19 2 9 2" xfId="22025"/>
    <cellStyle name="Millares 19 2 9 3" xfId="22472"/>
    <cellStyle name="Millares 19 20" xfId="22026"/>
    <cellStyle name="Millares 19 21" xfId="22027"/>
    <cellStyle name="Millares 19 22" xfId="21998"/>
    <cellStyle name="Millares 19 3" xfId="2438"/>
    <cellStyle name="Millares 19 3 10" xfId="22029"/>
    <cellStyle name="Millares 19 3 11" xfId="22030"/>
    <cellStyle name="Millares 19 3 12" xfId="22031"/>
    <cellStyle name="Millares 19 3 13" xfId="22032"/>
    <cellStyle name="Millares 19 3 14" xfId="22033"/>
    <cellStyle name="Millares 19 3 15" xfId="22028"/>
    <cellStyle name="Millares 19 3 2" xfId="2439"/>
    <cellStyle name="Millares 19 3 2 2" xfId="22035"/>
    <cellStyle name="Millares 19 3 2 3" xfId="22034"/>
    <cellStyle name="Millares 19 3 3" xfId="2440"/>
    <cellStyle name="Millares 19 3 3 2" xfId="22037"/>
    <cellStyle name="Millares 19 3 3 3" xfId="22036"/>
    <cellStyle name="Millares 19 3 4" xfId="2441"/>
    <cellStyle name="Millares 19 3 4 2" xfId="22038"/>
    <cellStyle name="Millares 19 3 4 3" xfId="22473"/>
    <cellStyle name="Millares 19 3 5" xfId="2442"/>
    <cellStyle name="Millares 19 3 5 2" xfId="22039"/>
    <cellStyle name="Millares 19 3 5 3" xfId="22474"/>
    <cellStyle name="Millares 19 3 6" xfId="2443"/>
    <cellStyle name="Millares 19 3 6 2" xfId="22040"/>
    <cellStyle name="Millares 19 3 6 3" xfId="22475"/>
    <cellStyle name="Millares 19 3 7" xfId="2444"/>
    <cellStyle name="Millares 19 3 7 2" xfId="22041"/>
    <cellStyle name="Millares 19 3 7 3" xfId="22476"/>
    <cellStyle name="Millares 19 3 8" xfId="2445"/>
    <cellStyle name="Millares 19 3 8 2" xfId="22042"/>
    <cellStyle name="Millares 19 3 8 3" xfId="22477"/>
    <cellStyle name="Millares 19 3 9" xfId="2446"/>
    <cellStyle name="Millares 19 3 9 2" xfId="22043"/>
    <cellStyle name="Millares 19 3 9 3" xfId="22478"/>
    <cellStyle name="Millares 19 4" xfId="2447"/>
    <cellStyle name="Millares 19 4 10" xfId="22045"/>
    <cellStyle name="Millares 19 4 11" xfId="22046"/>
    <cellStyle name="Millares 19 4 12" xfId="22047"/>
    <cellStyle name="Millares 19 4 13" xfId="22048"/>
    <cellStyle name="Millares 19 4 14" xfId="22049"/>
    <cellStyle name="Millares 19 4 15" xfId="22044"/>
    <cellStyle name="Millares 19 4 2" xfId="2448"/>
    <cellStyle name="Millares 19 4 2 2" xfId="22051"/>
    <cellStyle name="Millares 19 4 2 3" xfId="22050"/>
    <cellStyle name="Millares 19 4 3" xfId="2449"/>
    <cellStyle name="Millares 19 4 3 2" xfId="22053"/>
    <cellStyle name="Millares 19 4 3 3" xfId="22052"/>
    <cellStyle name="Millares 19 4 4" xfId="2450"/>
    <cellStyle name="Millares 19 4 4 2" xfId="22054"/>
    <cellStyle name="Millares 19 4 4 3" xfId="22479"/>
    <cellStyle name="Millares 19 4 5" xfId="2451"/>
    <cellStyle name="Millares 19 4 5 2" xfId="22055"/>
    <cellStyle name="Millares 19 4 5 3" xfId="22480"/>
    <cellStyle name="Millares 19 4 6" xfId="2452"/>
    <cellStyle name="Millares 19 4 6 2" xfId="22056"/>
    <cellStyle name="Millares 19 4 6 3" xfId="22481"/>
    <cellStyle name="Millares 19 4 7" xfId="2453"/>
    <cellStyle name="Millares 19 4 7 2" xfId="22057"/>
    <cellStyle name="Millares 19 4 7 3" xfId="22482"/>
    <cellStyle name="Millares 19 4 8" xfId="2454"/>
    <cellStyle name="Millares 19 4 8 2" xfId="22058"/>
    <cellStyle name="Millares 19 4 8 3" xfId="22483"/>
    <cellStyle name="Millares 19 4 9" xfId="2455"/>
    <cellStyle name="Millares 19 4 9 2" xfId="22059"/>
    <cellStyle name="Millares 19 4 9 3" xfId="22484"/>
    <cellStyle name="Millares 19 5" xfId="2456"/>
    <cellStyle name="Millares 19 5 10" xfId="22061"/>
    <cellStyle name="Millares 19 5 11" xfId="22062"/>
    <cellStyle name="Millares 19 5 12" xfId="22063"/>
    <cellStyle name="Millares 19 5 13" xfId="22064"/>
    <cellStyle name="Millares 19 5 14" xfId="22065"/>
    <cellStyle name="Millares 19 5 15" xfId="22060"/>
    <cellStyle name="Millares 19 5 2" xfId="2457"/>
    <cellStyle name="Millares 19 5 2 2" xfId="22067"/>
    <cellStyle name="Millares 19 5 2 3" xfId="22066"/>
    <cellStyle name="Millares 19 5 3" xfId="2458"/>
    <cellStyle name="Millares 19 5 3 2" xfId="22069"/>
    <cellStyle name="Millares 19 5 3 3" xfId="22068"/>
    <cellStyle name="Millares 19 5 4" xfId="2459"/>
    <cellStyle name="Millares 19 5 4 2" xfId="22070"/>
    <cellStyle name="Millares 19 5 4 3" xfId="22485"/>
    <cellStyle name="Millares 19 5 5" xfId="2460"/>
    <cellStyle name="Millares 19 5 5 2" xfId="22071"/>
    <cellStyle name="Millares 19 5 5 3" xfId="22486"/>
    <cellStyle name="Millares 19 5 6" xfId="2461"/>
    <cellStyle name="Millares 19 5 6 2" xfId="22072"/>
    <cellStyle name="Millares 19 5 6 3" xfId="22487"/>
    <cellStyle name="Millares 19 5 7" xfId="2462"/>
    <cellStyle name="Millares 19 5 7 2" xfId="22073"/>
    <cellStyle name="Millares 19 5 7 3" xfId="22488"/>
    <cellStyle name="Millares 19 5 8" xfId="2463"/>
    <cellStyle name="Millares 19 5 8 2" xfId="22074"/>
    <cellStyle name="Millares 19 5 8 3" xfId="22489"/>
    <cellStyle name="Millares 19 5 9" xfId="2464"/>
    <cellStyle name="Millares 19 5 9 2" xfId="22075"/>
    <cellStyle name="Millares 19 5 9 3" xfId="22490"/>
    <cellStyle name="Millares 19 6" xfId="2465"/>
    <cellStyle name="Millares 19 6 10" xfId="22077"/>
    <cellStyle name="Millares 19 6 11" xfId="22078"/>
    <cellStyle name="Millares 19 6 12" xfId="22079"/>
    <cellStyle name="Millares 19 6 13" xfId="22080"/>
    <cellStyle name="Millares 19 6 14" xfId="22081"/>
    <cellStyle name="Millares 19 6 15" xfId="22076"/>
    <cellStyle name="Millares 19 6 2" xfId="2466"/>
    <cellStyle name="Millares 19 6 2 2" xfId="22083"/>
    <cellStyle name="Millares 19 6 2 3" xfId="22082"/>
    <cellStyle name="Millares 19 6 3" xfId="2467"/>
    <cellStyle name="Millares 19 6 3 2" xfId="22085"/>
    <cellStyle name="Millares 19 6 3 3" xfId="22084"/>
    <cellStyle name="Millares 19 6 4" xfId="2468"/>
    <cellStyle name="Millares 19 6 4 2" xfId="22086"/>
    <cellStyle name="Millares 19 6 4 3" xfId="22491"/>
    <cellStyle name="Millares 19 6 5" xfId="2469"/>
    <cellStyle name="Millares 19 6 5 2" xfId="22087"/>
    <cellStyle name="Millares 19 6 5 3" xfId="22492"/>
    <cellStyle name="Millares 19 6 6" xfId="2470"/>
    <cellStyle name="Millares 19 6 6 2" xfId="22088"/>
    <cellStyle name="Millares 19 6 6 3" xfId="22493"/>
    <cellStyle name="Millares 19 6 7" xfId="2471"/>
    <cellStyle name="Millares 19 6 7 2" xfId="22089"/>
    <cellStyle name="Millares 19 6 7 3" xfId="22494"/>
    <cellStyle name="Millares 19 6 8" xfId="2472"/>
    <cellStyle name="Millares 19 6 8 2" xfId="22090"/>
    <cellStyle name="Millares 19 6 8 3" xfId="22495"/>
    <cellStyle name="Millares 19 6 9" xfId="2473"/>
    <cellStyle name="Millares 19 6 9 2" xfId="22091"/>
    <cellStyle name="Millares 19 6 9 3" xfId="22496"/>
    <cellStyle name="Millares 19 7" xfId="2474"/>
    <cellStyle name="Millares 19 7 10" xfId="22093"/>
    <cellStyle name="Millares 19 7 11" xfId="22094"/>
    <cellStyle name="Millares 19 7 12" xfId="22095"/>
    <cellStyle name="Millares 19 7 13" xfId="22096"/>
    <cellStyle name="Millares 19 7 14" xfId="22097"/>
    <cellStyle name="Millares 19 7 15" xfId="22092"/>
    <cellStyle name="Millares 19 7 2" xfId="2475"/>
    <cellStyle name="Millares 19 7 2 2" xfId="22099"/>
    <cellStyle name="Millares 19 7 2 3" xfId="22098"/>
    <cellStyle name="Millares 19 7 3" xfId="2476"/>
    <cellStyle name="Millares 19 7 3 2" xfId="22101"/>
    <cellStyle name="Millares 19 7 3 3" xfId="22100"/>
    <cellStyle name="Millares 19 7 4" xfId="2477"/>
    <cellStyle name="Millares 19 7 4 2" xfId="22102"/>
    <cellStyle name="Millares 19 7 4 3" xfId="22497"/>
    <cellStyle name="Millares 19 7 5" xfId="2478"/>
    <cellStyle name="Millares 19 7 5 2" xfId="22103"/>
    <cellStyle name="Millares 19 7 5 3" xfId="22498"/>
    <cellStyle name="Millares 19 7 6" xfId="2479"/>
    <cellStyle name="Millares 19 7 6 2" xfId="22104"/>
    <cellStyle name="Millares 19 7 6 3" xfId="22499"/>
    <cellStyle name="Millares 19 7 7" xfId="2480"/>
    <cellStyle name="Millares 19 7 7 2" xfId="22105"/>
    <cellStyle name="Millares 19 7 7 3" xfId="22500"/>
    <cellStyle name="Millares 19 7 8" xfId="2481"/>
    <cellStyle name="Millares 19 7 8 2" xfId="22106"/>
    <cellStyle name="Millares 19 7 8 3" xfId="22501"/>
    <cellStyle name="Millares 19 7 9" xfId="2482"/>
    <cellStyle name="Millares 19 7 9 2" xfId="22107"/>
    <cellStyle name="Millares 19 7 9 3" xfId="22502"/>
    <cellStyle name="Millares 19 8" xfId="2483"/>
    <cellStyle name="Millares 19 8 10" xfId="22109"/>
    <cellStyle name="Millares 19 8 11" xfId="22110"/>
    <cellStyle name="Millares 19 8 12" xfId="22111"/>
    <cellStyle name="Millares 19 8 13" xfId="22112"/>
    <cellStyle name="Millares 19 8 14" xfId="22113"/>
    <cellStyle name="Millares 19 8 15" xfId="22108"/>
    <cellStyle name="Millares 19 8 2" xfId="2484"/>
    <cellStyle name="Millares 19 8 2 2" xfId="22115"/>
    <cellStyle name="Millares 19 8 2 3" xfId="22114"/>
    <cellStyle name="Millares 19 8 3" xfId="2485"/>
    <cellStyle name="Millares 19 8 3 2" xfId="22117"/>
    <cellStyle name="Millares 19 8 3 3" xfId="22116"/>
    <cellStyle name="Millares 19 8 4" xfId="2486"/>
    <cellStyle name="Millares 19 8 4 2" xfId="22118"/>
    <cellStyle name="Millares 19 8 4 3" xfId="22503"/>
    <cellStyle name="Millares 19 8 5" xfId="2487"/>
    <cellStyle name="Millares 19 8 5 2" xfId="22119"/>
    <cellStyle name="Millares 19 8 5 3" xfId="22504"/>
    <cellStyle name="Millares 19 8 6" xfId="2488"/>
    <cellStyle name="Millares 19 8 6 2" xfId="22120"/>
    <cellStyle name="Millares 19 8 6 3" xfId="22505"/>
    <cellStyle name="Millares 19 8 7" xfId="2489"/>
    <cellStyle name="Millares 19 8 7 2" xfId="22121"/>
    <cellStyle name="Millares 19 8 7 3" xfId="22506"/>
    <cellStyle name="Millares 19 8 8" xfId="2490"/>
    <cellStyle name="Millares 19 8 8 2" xfId="22122"/>
    <cellStyle name="Millares 19 8 8 3" xfId="22507"/>
    <cellStyle name="Millares 19 8 9" xfId="2491"/>
    <cellStyle name="Millares 19 8 9 2" xfId="22123"/>
    <cellStyle name="Millares 19 8 9 3" xfId="22508"/>
    <cellStyle name="Millares 19 9" xfId="2492"/>
    <cellStyle name="Millares 19 9 2" xfId="22125"/>
    <cellStyle name="Millares 19 9 3" xfId="22124"/>
    <cellStyle name="Millares 2" xfId="1599"/>
    <cellStyle name="Millares 2 10" xfId="2494"/>
    <cellStyle name="Millares 2 11" xfId="3082"/>
    <cellStyle name="Millares 2 11 10" xfId="7493"/>
    <cellStyle name="Millares 2 11 11" xfId="7973"/>
    <cellStyle name="Millares 2 11 12" xfId="8434"/>
    <cellStyle name="Millares 2 11 2" xfId="3168"/>
    <cellStyle name="Millares 2 11 2 10" xfId="8744"/>
    <cellStyle name="Millares 2 11 2 11" xfId="8918"/>
    <cellStyle name="Millares 2 11 2 2" xfId="5094"/>
    <cellStyle name="Millares 2 11 2 2 10" xfId="8777"/>
    <cellStyle name="Millares 2 11 2 2 11" xfId="8950"/>
    <cellStyle name="Millares 2 11 2 2 2" xfId="5168"/>
    <cellStyle name="Millares 2 11 2 2 3" xfId="5686"/>
    <cellStyle name="Millares 2 11 2 2 4" xfId="6192"/>
    <cellStyle name="Millares 2 11 2 2 5" xfId="6698"/>
    <cellStyle name="Millares 2 11 2 2 6" xfId="7197"/>
    <cellStyle name="Millares 2 11 2 2 7" xfId="7697"/>
    <cellStyle name="Millares 2 11 2 2 8" xfId="8173"/>
    <cellStyle name="Millares 2 11 2 2 9" xfId="8579"/>
    <cellStyle name="Millares 2 11 2 3" xfId="5614"/>
    <cellStyle name="Millares 2 11 2 4" xfId="6120"/>
    <cellStyle name="Millares 2 11 2 5" xfId="6626"/>
    <cellStyle name="Millares 2 11 2 6" xfId="7129"/>
    <cellStyle name="Millares 2 11 2 7" xfId="7628"/>
    <cellStyle name="Millares 2 11 2 8" xfId="8105"/>
    <cellStyle name="Millares 2 11 2 9" xfId="8543"/>
    <cellStyle name="Millares 2 11 3" xfId="4705"/>
    <cellStyle name="Millares 2 11 4" xfId="4607"/>
    <cellStyle name="Millares 2 11 5" xfId="4687"/>
    <cellStyle name="Millares 2 11 6" xfId="5470"/>
    <cellStyle name="Millares 2 11 7" xfId="5984"/>
    <cellStyle name="Millares 2 11 8" xfId="6490"/>
    <cellStyle name="Millares 2 11 9" xfId="6996"/>
    <cellStyle name="Millares 2 12" xfId="3956"/>
    <cellStyle name="Millares 2 13" xfId="4198"/>
    <cellStyle name="Millares 2 14" xfId="3945"/>
    <cellStyle name="Millares 2 15" xfId="4206"/>
    <cellStyle name="Millares 2 16" xfId="3938"/>
    <cellStyle name="Millares 2 17" xfId="4213"/>
    <cellStyle name="Millares 2 18" xfId="3931"/>
    <cellStyle name="Millares 2 19" xfId="4215"/>
    <cellStyle name="Millares 2 2" xfId="1600"/>
    <cellStyle name="Millares 2 2 10" xfId="2496"/>
    <cellStyle name="Millares 2 2 10 2" xfId="22128"/>
    <cellStyle name="Millares 2 2 10 3" xfId="22510"/>
    <cellStyle name="Millares 2 2 11" xfId="2497"/>
    <cellStyle name="Millares 2 2 11 2" xfId="2498"/>
    <cellStyle name="Millares 2 2 11 2 2" xfId="2499"/>
    <cellStyle name="Millares 2 2 11 2 2 2" xfId="2500"/>
    <cellStyle name="Millares 2 2 11 3" xfId="2501"/>
    <cellStyle name="Millares 2 2 11 4" xfId="2502"/>
    <cellStyle name="Millares 2 2 11 5" xfId="2503"/>
    <cellStyle name="Millares 2 2 11 6" xfId="2504"/>
    <cellStyle name="Millares 2 2 11 7" xfId="22129"/>
    <cellStyle name="Millares 2 2 11 8" xfId="22511"/>
    <cellStyle name="Millares 2 2 12" xfId="2505"/>
    <cellStyle name="Millares 2 2 12 2" xfId="22130"/>
    <cellStyle name="Millares 2 2 12 3" xfId="22512"/>
    <cellStyle name="Millares 2 2 13" xfId="2506"/>
    <cellStyle name="Millares 2 2 13 2" xfId="22131"/>
    <cellStyle name="Millares 2 2 13 3" xfId="22513"/>
    <cellStyle name="Millares 2 2 14" xfId="2507"/>
    <cellStyle name="Millares 2 2 14 2" xfId="22132"/>
    <cellStyle name="Millares 2 2 14 3" xfId="22514"/>
    <cellStyle name="Millares 2 2 15" xfId="2508"/>
    <cellStyle name="Millares 2 2 15 2" xfId="22133"/>
    <cellStyle name="Millares 2 2 15 3" xfId="22515"/>
    <cellStyle name="Millares 2 2 16" xfId="2509"/>
    <cellStyle name="Millares 2 2 17" xfId="2510"/>
    <cellStyle name="Millares 2 2 18" xfId="3083"/>
    <cellStyle name="Millares 2 2 18 10" xfId="7488"/>
    <cellStyle name="Millares 2 2 18 11" xfId="7972"/>
    <cellStyle name="Millares 2 2 18 12" xfId="8433"/>
    <cellStyle name="Millares 2 2 18 2" xfId="3169"/>
    <cellStyle name="Millares 2 2 18 2 10" xfId="8745"/>
    <cellStyle name="Millares 2 2 18 2 11" xfId="8919"/>
    <cellStyle name="Millares 2 2 18 2 2" xfId="5095"/>
    <cellStyle name="Millares 2 2 18 2 2 10" xfId="8778"/>
    <cellStyle name="Millares 2 2 18 2 2 11" xfId="8951"/>
    <cellStyle name="Millares 2 2 18 2 2 2" xfId="5169"/>
    <cellStyle name="Millares 2 2 18 2 2 3" xfId="5687"/>
    <cellStyle name="Millares 2 2 18 2 2 4" xfId="6193"/>
    <cellStyle name="Millares 2 2 18 2 2 5" xfId="6699"/>
    <cellStyle name="Millares 2 2 18 2 2 6" xfId="7198"/>
    <cellStyle name="Millares 2 2 18 2 2 7" xfId="7698"/>
    <cellStyle name="Millares 2 2 18 2 2 8" xfId="8174"/>
    <cellStyle name="Millares 2 2 18 2 2 9" xfId="8580"/>
    <cellStyle name="Millares 2 2 18 2 3" xfId="5615"/>
    <cellStyle name="Millares 2 2 18 2 4" xfId="6121"/>
    <cellStyle name="Millares 2 2 18 2 5" xfId="6627"/>
    <cellStyle name="Millares 2 2 18 2 6" xfId="7130"/>
    <cellStyle name="Millares 2 2 18 2 7" xfId="7629"/>
    <cellStyle name="Millares 2 2 18 2 8" xfId="8106"/>
    <cellStyle name="Millares 2 2 18 2 9" xfId="8544"/>
    <cellStyle name="Millares 2 2 18 3" xfId="4706"/>
    <cellStyle name="Millares 2 2 18 4" xfId="4606"/>
    <cellStyle name="Millares 2 2 18 5" xfId="4688"/>
    <cellStyle name="Millares 2 2 18 6" xfId="5469"/>
    <cellStyle name="Millares 2 2 18 7" xfId="5983"/>
    <cellStyle name="Millares 2 2 18 8" xfId="6485"/>
    <cellStyle name="Millares 2 2 18 9" xfId="6995"/>
    <cellStyle name="Millares 2 2 19" xfId="3958"/>
    <cellStyle name="Millares 2 2 2" xfId="2495"/>
    <cellStyle name="Millares 2 2 2 2" xfId="20367"/>
    <cellStyle name="Millares 2 2 2 2 2" xfId="20726"/>
    <cellStyle name="Millares 2 2 2 2 3" xfId="21348"/>
    <cellStyle name="Millares 2 2 2 2 4" xfId="22576"/>
    <cellStyle name="Millares 2 2 2 3" xfId="21226"/>
    <cellStyle name="Millares 2 2 2 4" xfId="22134"/>
    <cellStyle name="Millares 2 2 20" xfId="4197"/>
    <cellStyle name="Millares 2 2 21" xfId="3946"/>
    <cellStyle name="Millares 2 2 22" xfId="4205"/>
    <cellStyle name="Millares 2 2 23" xfId="3939"/>
    <cellStyle name="Millares 2 2 24" xfId="4211"/>
    <cellStyle name="Millares 2 2 25" xfId="3932"/>
    <cellStyle name="Millares 2 2 26" xfId="4214"/>
    <cellStyle name="Millares 2 2 27" xfId="5576"/>
    <cellStyle name="Millares 2 2 28" xfId="4331"/>
    <cellStyle name="Millares 2 2 29" xfId="10143"/>
    <cellStyle name="Millares 2 2 3" xfId="2511"/>
    <cellStyle name="Millares 2 2 3 2" xfId="22136"/>
    <cellStyle name="Millares 2 2 3 3" xfId="22135"/>
    <cellStyle name="Millares 2 2 30" xfId="12544"/>
    <cellStyle name="Millares 2 2 31" xfId="13319"/>
    <cellStyle name="Millares 2 2 32" xfId="13409"/>
    <cellStyle name="Millares 2 2 33" xfId="10608"/>
    <cellStyle name="Millares 2 2 34" xfId="12869"/>
    <cellStyle name="Millares 2 2 35" xfId="10549"/>
    <cellStyle name="Millares 2 2 36" xfId="13430"/>
    <cellStyle name="Millares 2 2 37" xfId="13324"/>
    <cellStyle name="Millares 2 2 38" xfId="15575"/>
    <cellStyle name="Millares 2 2 39" xfId="9227"/>
    <cellStyle name="Millares 2 2 4" xfId="2512"/>
    <cellStyle name="Millares 2 2 4 2" xfId="22138"/>
    <cellStyle name="Millares 2 2 4 3" xfId="22137"/>
    <cellStyle name="Millares 2 2 40" xfId="14274"/>
    <cellStyle name="Millares 2 2 41" xfId="9018"/>
    <cellStyle name="Millares 2 2 42" xfId="14483"/>
    <cellStyle name="Millares 2 2 43" xfId="9580"/>
    <cellStyle name="Millares 2 2 44" xfId="14623"/>
    <cellStyle name="Millares 2 2 45" xfId="15832"/>
    <cellStyle name="Millares 2 2 46" xfId="9901"/>
    <cellStyle name="Millares 2 2 47" xfId="15938"/>
    <cellStyle name="Millares 2 2 48" xfId="19582"/>
    <cellStyle name="Millares 2 2 49" xfId="20011"/>
    <cellStyle name="Millares 2 2 5" xfId="2513"/>
    <cellStyle name="Millares 2 2 5 2" xfId="22139"/>
    <cellStyle name="Millares 2 2 5 3" xfId="22516"/>
    <cellStyle name="Millares 2 2 50" xfId="20306"/>
    <cellStyle name="Millares 2 2 51" xfId="20338"/>
    <cellStyle name="Millares 2 2 52" xfId="21140"/>
    <cellStyle name="Millares 2 2 53" xfId="22127"/>
    <cellStyle name="Millares 2 2 54" xfId="22369"/>
    <cellStyle name="Millares 2 2 6" xfId="2514"/>
    <cellStyle name="Millares 2 2 6 2" xfId="22140"/>
    <cellStyle name="Millares 2 2 6 3" xfId="22517"/>
    <cellStyle name="Millares 2 2 7" xfId="2515"/>
    <cellStyle name="Millares 2 2 7 2" xfId="22141"/>
    <cellStyle name="Millares 2 2 7 3" xfId="22518"/>
    <cellStyle name="Millares 2 2 8" xfId="2516"/>
    <cellStyle name="Millares 2 2 8 2" xfId="22142"/>
    <cellStyle name="Millares 2 2 8 3" xfId="22519"/>
    <cellStyle name="Millares 2 2 9" xfId="2517"/>
    <cellStyle name="Millares 2 2 9 2" xfId="22143"/>
    <cellStyle name="Millares 2 2 9 3" xfId="22520"/>
    <cellStyle name="Millares 2 20" xfId="3812"/>
    <cellStyle name="Millares 2 21" xfId="6082"/>
    <cellStyle name="Millares 2 22" xfId="10142"/>
    <cellStyle name="Millares 2 23" xfId="12160"/>
    <cellStyle name="Millares 2 24" xfId="13282"/>
    <cellStyle name="Millares 2 25" xfId="13544"/>
    <cellStyle name="Millares 2 26" xfId="10532"/>
    <cellStyle name="Millares 2 27" xfId="13581"/>
    <cellStyle name="Millares 2 28" xfId="15343"/>
    <cellStyle name="Millares 2 29" xfId="16547"/>
    <cellStyle name="Millares 2 3" xfId="1601"/>
    <cellStyle name="Millares 2 3 10" xfId="3084"/>
    <cellStyle name="Millares 2 3 10 10" xfId="7492"/>
    <cellStyle name="Millares 2 3 10 11" xfId="7967"/>
    <cellStyle name="Millares 2 3 10 12" xfId="8428"/>
    <cellStyle name="Millares 2 3 10 13" xfId="22145"/>
    <cellStyle name="Millares 2 3 10 14" xfId="22568"/>
    <cellStyle name="Millares 2 3 10 2" xfId="3170"/>
    <cellStyle name="Millares 2 3 10 2 10" xfId="8746"/>
    <cellStyle name="Millares 2 3 10 2 11" xfId="8920"/>
    <cellStyle name="Millares 2 3 10 2 2" xfId="5096"/>
    <cellStyle name="Millares 2 3 10 2 2 10" xfId="8779"/>
    <cellStyle name="Millares 2 3 10 2 2 11" xfId="8952"/>
    <cellStyle name="Millares 2 3 10 2 2 2" xfId="5170"/>
    <cellStyle name="Millares 2 3 10 2 2 3" xfId="5688"/>
    <cellStyle name="Millares 2 3 10 2 2 4" xfId="6194"/>
    <cellStyle name="Millares 2 3 10 2 2 5" xfId="6700"/>
    <cellStyle name="Millares 2 3 10 2 2 6" xfId="7199"/>
    <cellStyle name="Millares 2 3 10 2 2 7" xfId="7699"/>
    <cellStyle name="Millares 2 3 10 2 2 8" xfId="8175"/>
    <cellStyle name="Millares 2 3 10 2 2 9" xfId="8581"/>
    <cellStyle name="Millares 2 3 10 2 3" xfId="5616"/>
    <cellStyle name="Millares 2 3 10 2 4" xfId="6122"/>
    <cellStyle name="Millares 2 3 10 2 5" xfId="6628"/>
    <cellStyle name="Millares 2 3 10 2 6" xfId="7131"/>
    <cellStyle name="Millares 2 3 10 2 7" xfId="7630"/>
    <cellStyle name="Millares 2 3 10 2 8" xfId="8107"/>
    <cellStyle name="Millares 2 3 10 2 9" xfId="8545"/>
    <cellStyle name="Millares 2 3 10 3" xfId="4707"/>
    <cellStyle name="Millares 2 3 10 4" xfId="4605"/>
    <cellStyle name="Millares 2 3 10 5" xfId="4689"/>
    <cellStyle name="Millares 2 3 10 6" xfId="5468"/>
    <cellStyle name="Millares 2 3 10 7" xfId="5978"/>
    <cellStyle name="Millares 2 3 10 8" xfId="6489"/>
    <cellStyle name="Millares 2 3 10 9" xfId="6994"/>
    <cellStyle name="Millares 2 3 11" xfId="3967"/>
    <cellStyle name="Millares 2 3 11 2" xfId="22146"/>
    <cellStyle name="Millares 2 3 11 3" xfId="22572"/>
    <cellStyle name="Millares 2 3 12" xfId="5120"/>
    <cellStyle name="Millares 2 3 12 2" xfId="22147"/>
    <cellStyle name="Millares 2 3 12 3" xfId="22573"/>
    <cellStyle name="Millares 2 3 13" xfId="3960"/>
    <cellStyle name="Millares 2 3 13 2" xfId="22148"/>
    <cellStyle name="Millares 2 3 13 3" xfId="22571"/>
    <cellStyle name="Millares 2 3 14" xfId="4191"/>
    <cellStyle name="Millares 2 3 15" xfId="3952"/>
    <cellStyle name="Millares 2 3 16" xfId="4196"/>
    <cellStyle name="Millares 2 3 17" xfId="3944"/>
    <cellStyle name="Millares 2 3 18" xfId="4204"/>
    <cellStyle name="Millares 2 3 19" xfId="3937"/>
    <cellStyle name="Millares 2 3 2" xfId="2518"/>
    <cellStyle name="Millares 2 3 2 2" xfId="20368"/>
    <cellStyle name="Millares 2 3 2 2 2" xfId="20727"/>
    <cellStyle name="Millares 2 3 2 2 3" xfId="21022"/>
    <cellStyle name="Millares 2 3 2 2 4" xfId="22577"/>
    <cellStyle name="Millares 2 3 2 3" xfId="21386"/>
    <cellStyle name="Millares 2 3 2 4" xfId="22149"/>
    <cellStyle name="Millares 2 3 20" xfId="4212"/>
    <cellStyle name="Millares 2 3 21" xfId="10144"/>
    <cellStyle name="Millares 2 3 22" xfId="11443"/>
    <cellStyle name="Millares 2 3 23" xfId="13787"/>
    <cellStyle name="Millares 2 3 24" xfId="14972"/>
    <cellStyle name="Millares 2 3 25" xfId="14189"/>
    <cellStyle name="Millares 2 3 26" xfId="9849"/>
    <cellStyle name="Millares 2 3 27" xfId="10858"/>
    <cellStyle name="Millares 2 3 28" xfId="12054"/>
    <cellStyle name="Millares 2 3 29" xfId="9400"/>
    <cellStyle name="Millares 2 3 3" xfId="2519"/>
    <cellStyle name="Millares 2 3 3 2" xfId="22151"/>
    <cellStyle name="Millares 2 3 3 3" xfId="22150"/>
    <cellStyle name="Millares 2 3 30" xfId="14063"/>
    <cellStyle name="Millares 2 3 31" xfId="12837"/>
    <cellStyle name="Millares 2 3 32" xfId="15673"/>
    <cellStyle name="Millares 2 3 33" xfId="13015"/>
    <cellStyle name="Millares 2 3 34" xfId="15921"/>
    <cellStyle name="Millares 2 3 35" xfId="12505"/>
    <cellStyle name="Millares 2 3 36" xfId="12728"/>
    <cellStyle name="Millares 2 3 37" xfId="12309"/>
    <cellStyle name="Millares 2 3 38" xfId="13968"/>
    <cellStyle name="Millares 2 3 39" xfId="11768"/>
    <cellStyle name="Millares 2 3 4" xfId="2520"/>
    <cellStyle name="Millares 2 3 4 2" xfId="22152"/>
    <cellStyle name="Millares 2 3 4 3" xfId="22521"/>
    <cellStyle name="Millares 2 3 40" xfId="19583"/>
    <cellStyle name="Millares 2 3 41" xfId="20285"/>
    <cellStyle name="Millares 2 3 42" xfId="20307"/>
    <cellStyle name="Millares 2 3 43" xfId="20339"/>
    <cellStyle name="Millares 2 3 44" xfId="21109"/>
    <cellStyle name="Millares 2 3 45" xfId="22144"/>
    <cellStyle name="Millares 2 3 46" xfId="22370"/>
    <cellStyle name="Millares 2 3 5" xfId="2521"/>
    <cellStyle name="Millares 2 3 5 2" xfId="22153"/>
    <cellStyle name="Millares 2 3 5 3" xfId="22522"/>
    <cellStyle name="Millares 2 3 6" xfId="2522"/>
    <cellStyle name="Millares 2 3 6 2" xfId="22154"/>
    <cellStyle name="Millares 2 3 6 3" xfId="22523"/>
    <cellStyle name="Millares 2 3 7" xfId="2523"/>
    <cellStyle name="Millares 2 3 7 2" xfId="22155"/>
    <cellStyle name="Millares 2 3 7 3" xfId="22524"/>
    <cellStyle name="Millares 2 3 8" xfId="2524"/>
    <cellStyle name="Millares 2 3 8 2" xfId="22156"/>
    <cellStyle name="Millares 2 3 8 3" xfId="22525"/>
    <cellStyle name="Millares 2 3 9" xfId="2525"/>
    <cellStyle name="Millares 2 3 9 2" xfId="22157"/>
    <cellStyle name="Millares 2 3 9 3" xfId="22526"/>
    <cellStyle name="Millares 2 30" xfId="9169"/>
    <cellStyle name="Millares 2 31" xfId="10689"/>
    <cellStyle name="Millares 2 32" xfId="12561"/>
    <cellStyle name="Millares 2 33" xfId="9071"/>
    <cellStyle name="Millares 2 34" xfId="15308"/>
    <cellStyle name="Millares 2 35" xfId="9576"/>
    <cellStyle name="Millares 2 36" xfId="14382"/>
    <cellStyle name="Millares 2 37" xfId="10560"/>
    <cellStyle name="Millares 2 38" xfId="10554"/>
    <cellStyle name="Millares 2 39" xfId="13811"/>
    <cellStyle name="Millares 2 4" xfId="2493"/>
    <cellStyle name="Millares 2 4 10" xfId="7654"/>
    <cellStyle name="Millares 2 4 11" xfId="8130"/>
    <cellStyle name="Millares 2 4 12" xfId="8568"/>
    <cellStyle name="Millares 2 4 13" xfId="8767"/>
    <cellStyle name="Millares 2 4 14" xfId="20308"/>
    <cellStyle name="Millares 2 4 15" xfId="20340"/>
    <cellStyle name="Millares 2 4 16" xfId="21073"/>
    <cellStyle name="Millares 2 4 17" xfId="22158"/>
    <cellStyle name="Millares 2 4 18" xfId="22509"/>
    <cellStyle name="Millares 2 4 2" xfId="2526"/>
    <cellStyle name="Millares 2 4 2 10" xfId="8510"/>
    <cellStyle name="Millares 2 4 2 11" xfId="8712"/>
    <cellStyle name="Millares 2 4 2 12" xfId="8887"/>
    <cellStyle name="Millares 2 4 2 13" xfId="20725"/>
    <cellStyle name="Millares 2 4 2 14" xfId="21451"/>
    <cellStyle name="Millares 2 4 2 2" xfId="3498"/>
    <cellStyle name="Millares 2 4 2 2 10" xfId="8511"/>
    <cellStyle name="Millares 2 4 2 2 11" xfId="8713"/>
    <cellStyle name="Millares 2 4 2 2 12" xfId="8888"/>
    <cellStyle name="Millares 2 4 2 2 13" xfId="20728"/>
    <cellStyle name="Millares 2 4 2 2 14" xfId="21412"/>
    <cellStyle name="Millares 2 4 2 2 2" xfId="3499"/>
    <cellStyle name="Millares 2 4 2 2 2 10" xfId="8816"/>
    <cellStyle name="Millares 2 4 2 2 2 11" xfId="8985"/>
    <cellStyle name="Millares 2 4 2 2 2 12" xfId="20791"/>
    <cellStyle name="Millares 2 4 2 2 2 13" xfId="21128"/>
    <cellStyle name="Millares 2 4 2 2 2 2" xfId="5476"/>
    <cellStyle name="Millares 2 4 2 2 2 2 10" xfId="8817"/>
    <cellStyle name="Millares 2 4 2 2 2 2 11" xfId="8986"/>
    <cellStyle name="Millares 2 4 2 2 2 2 12" xfId="20792"/>
    <cellStyle name="Millares 2 4 2 2 2 2 13" xfId="21098"/>
    <cellStyle name="Millares 2 4 2 2 2 2 2" xfId="5477"/>
    <cellStyle name="Millares 2 4 2 2 2 2 2 2" xfId="20931"/>
    <cellStyle name="Millares 2 4 2 2 2 2 2 2 2" xfId="20932"/>
    <cellStyle name="Millares 2 4 2 2 2 2 2 2 3" xfId="21499"/>
    <cellStyle name="Millares 2 4 2 2 2 2 2 3" xfId="21506"/>
    <cellStyle name="Millares 2 4 2 2 2 2 3" xfId="5992"/>
    <cellStyle name="Millares 2 4 2 2 2 2 4" xfId="6499"/>
    <cellStyle name="Millares 2 4 2 2 2 2 5" xfId="7003"/>
    <cellStyle name="Millares 2 4 2 2 2 2 6" xfId="7501"/>
    <cellStyle name="Millares 2 4 2 2 2 2 7" xfId="7979"/>
    <cellStyle name="Millares 2 4 2 2 2 2 8" xfId="8440"/>
    <cellStyle name="Millares 2 4 2 2 2 2 9" xfId="8642"/>
    <cellStyle name="Millares 2 4 2 2 2 3" xfId="5991"/>
    <cellStyle name="Millares 2 4 2 2 2 4" xfId="6498"/>
    <cellStyle name="Millares 2 4 2 2 2 5" xfId="7002"/>
    <cellStyle name="Millares 2 4 2 2 2 6" xfId="7500"/>
    <cellStyle name="Millares 2 4 2 2 2 7" xfId="7978"/>
    <cellStyle name="Millares 2 4 2 2 2 8" xfId="8439"/>
    <cellStyle name="Millares 2 4 2 2 2 9" xfId="8641"/>
    <cellStyle name="Millares 2 4 2 2 3" xfId="5038"/>
    <cellStyle name="Millares 2 4 2 2 4" xfId="5557"/>
    <cellStyle name="Millares 2 4 2 2 5" xfId="6063"/>
    <cellStyle name="Millares 2 4 2 2 6" xfId="6570"/>
    <cellStyle name="Millares 2 4 2 2 7" xfId="7074"/>
    <cellStyle name="Millares 2 4 2 2 8" xfId="7573"/>
    <cellStyle name="Millares 2 4 2 2 9" xfId="8050"/>
    <cellStyle name="Millares 2 4 2 3" xfId="5037"/>
    <cellStyle name="Millares 2 4 2 4" xfId="5556"/>
    <cellStyle name="Millares 2 4 2 5" xfId="6062"/>
    <cellStyle name="Millares 2 4 2 6" xfId="6569"/>
    <cellStyle name="Millares 2 4 2 7" xfId="7073"/>
    <cellStyle name="Millares 2 4 2 8" xfId="7572"/>
    <cellStyle name="Millares 2 4 2 9" xfId="8049"/>
    <cellStyle name="Millares 2 4 3" xfId="3085"/>
    <cellStyle name="Millares 2 4 4" xfId="3970"/>
    <cellStyle name="Millares 2 4 5" xfId="4181"/>
    <cellStyle name="Millares 2 4 6" xfId="5641"/>
    <cellStyle name="Millares 2 4 7" xfId="6146"/>
    <cellStyle name="Millares 2 4 8" xfId="6653"/>
    <cellStyle name="Millares 2 4 9" xfId="7152"/>
    <cellStyle name="Millares 2 40" xfId="12253"/>
    <cellStyle name="Millares 2 41" xfId="19569"/>
    <cellStyle name="Millares 2 42" xfId="19581"/>
    <cellStyle name="Millares 2 43" xfId="19962"/>
    <cellStyle name="Millares 2 44" xfId="22126"/>
    <cellStyle name="Millares 2 5" xfId="2527"/>
    <cellStyle name="Millares 2 5 2" xfId="22160"/>
    <cellStyle name="Millares 2 5 3" xfId="22159"/>
    <cellStyle name="Millares 2 6" xfId="2528"/>
    <cellStyle name="Millares 2 6 2" xfId="22162"/>
    <cellStyle name="Millares 2 6 3" xfId="22161"/>
    <cellStyle name="Millares 2 7" xfId="2529"/>
    <cellStyle name="Millares 2 7 2" xfId="22164"/>
    <cellStyle name="Millares 2 7 3" xfId="22163"/>
    <cellStyle name="Millares 2 8" xfId="2530"/>
    <cellStyle name="Millares 2 8 2" xfId="22166"/>
    <cellStyle name="Millares 2 8 3" xfId="22165"/>
    <cellStyle name="Millares 2 9" xfId="2531"/>
    <cellStyle name="Millares 2 9 2" xfId="22168"/>
    <cellStyle name="Millares 2 9 3" xfId="22167"/>
    <cellStyle name="Millares 21" xfId="2532"/>
    <cellStyle name="Millares 21 2" xfId="22170"/>
    <cellStyle name="Millares 21 3" xfId="22169"/>
    <cellStyle name="Millares 23" xfId="2533"/>
    <cellStyle name="Millares 23 2" xfId="22172"/>
    <cellStyle name="Millares 23 3" xfId="22171"/>
    <cellStyle name="Millares 25" xfId="2534"/>
    <cellStyle name="Millares 25 2" xfId="22174"/>
    <cellStyle name="Millares 25 3" xfId="22173"/>
    <cellStyle name="Millares 26" xfId="2535"/>
    <cellStyle name="Millares 26 2" xfId="22176"/>
    <cellStyle name="Millares 26 3" xfId="22175"/>
    <cellStyle name="Millares 28" xfId="2536"/>
    <cellStyle name="Millares 28 2" xfId="22178"/>
    <cellStyle name="Millares 28 3" xfId="22177"/>
    <cellStyle name="Millares 3" xfId="1602"/>
    <cellStyle name="Millares 3 10" xfId="2538"/>
    <cellStyle name="Millares 3 10 2" xfId="22181"/>
    <cellStyle name="Millares 3 10 3" xfId="22180"/>
    <cellStyle name="Millares 3 11" xfId="2539"/>
    <cellStyle name="Millares 3 11 2" xfId="22183"/>
    <cellStyle name="Millares 3 11 3" xfId="22182"/>
    <cellStyle name="Millares 3 12" xfId="2540"/>
    <cellStyle name="Millares 3 12 2" xfId="22185"/>
    <cellStyle name="Millares 3 12 3" xfId="22184"/>
    <cellStyle name="Millares 3 13" xfId="2541"/>
    <cellStyle name="Millares 3 13 2" xfId="22187"/>
    <cellStyle name="Millares 3 13 3" xfId="22186"/>
    <cellStyle name="Millares 3 14" xfId="2542"/>
    <cellStyle name="Millares 3 14 2" xfId="22189"/>
    <cellStyle name="Millares 3 14 3" xfId="22188"/>
    <cellStyle name="Millares 3 15" xfId="2543"/>
    <cellStyle name="Millares 3 15 2" xfId="22191"/>
    <cellStyle name="Millares 3 15 3" xfId="22190"/>
    <cellStyle name="Millares 3 16" xfId="2544"/>
    <cellStyle name="Millares 3 16 2" xfId="22193"/>
    <cellStyle name="Millares 3 16 3" xfId="22192"/>
    <cellStyle name="Millares 3 17" xfId="2545"/>
    <cellStyle name="Millares 3 17 2" xfId="22195"/>
    <cellStyle name="Millares 3 17 3" xfId="22194"/>
    <cellStyle name="Millares 3 18" xfId="2546"/>
    <cellStyle name="Millares 3 18 2" xfId="22197"/>
    <cellStyle name="Millares 3 18 3" xfId="22196"/>
    <cellStyle name="Millares 3 19" xfId="2547"/>
    <cellStyle name="Millares 3 19 2" xfId="22199"/>
    <cellStyle name="Millares 3 19 3" xfId="22198"/>
    <cellStyle name="Millares 3 2" xfId="2537"/>
    <cellStyle name="Millares 3 2 2" xfId="22201"/>
    <cellStyle name="Millares 3 2 3" xfId="22200"/>
    <cellStyle name="Millares 3 20" xfId="2548"/>
    <cellStyle name="Millares 3 20 2" xfId="22203"/>
    <cellStyle name="Millares 3 20 3" xfId="22202"/>
    <cellStyle name="Millares 3 21" xfId="3086"/>
    <cellStyle name="Millares 3 21 10" xfId="7491"/>
    <cellStyle name="Millares 3 21 11" xfId="7971"/>
    <cellStyle name="Millares 3 21 12" xfId="8432"/>
    <cellStyle name="Millares 3 21 2" xfId="3171"/>
    <cellStyle name="Millares 3 21 2 10" xfId="8747"/>
    <cellStyle name="Millares 3 21 2 11" xfId="8921"/>
    <cellStyle name="Millares 3 21 2 2" xfId="5097"/>
    <cellStyle name="Millares 3 21 2 2 10" xfId="8780"/>
    <cellStyle name="Millares 3 21 2 2 11" xfId="8953"/>
    <cellStyle name="Millares 3 21 2 2 2" xfId="5171"/>
    <cellStyle name="Millares 3 21 2 2 3" xfId="5689"/>
    <cellStyle name="Millares 3 21 2 2 4" xfId="6195"/>
    <cellStyle name="Millares 3 21 2 2 5" xfId="6701"/>
    <cellStyle name="Millares 3 21 2 2 6" xfId="7200"/>
    <cellStyle name="Millares 3 21 2 2 7" xfId="7700"/>
    <cellStyle name="Millares 3 21 2 2 8" xfId="8176"/>
    <cellStyle name="Millares 3 21 2 2 9" xfId="8582"/>
    <cellStyle name="Millares 3 21 2 3" xfId="5617"/>
    <cellStyle name="Millares 3 21 2 4" xfId="6123"/>
    <cellStyle name="Millares 3 21 2 5" xfId="6629"/>
    <cellStyle name="Millares 3 21 2 6" xfId="7132"/>
    <cellStyle name="Millares 3 21 2 7" xfId="7631"/>
    <cellStyle name="Millares 3 21 2 8" xfId="8108"/>
    <cellStyle name="Millares 3 21 2 9" xfId="8546"/>
    <cellStyle name="Millares 3 21 3" xfId="4708"/>
    <cellStyle name="Millares 3 21 4" xfId="4604"/>
    <cellStyle name="Millares 3 21 5" xfId="4690"/>
    <cellStyle name="Millares 3 21 6" xfId="5466"/>
    <cellStyle name="Millares 3 21 7" xfId="5982"/>
    <cellStyle name="Millares 3 21 8" xfId="6488"/>
    <cellStyle name="Millares 3 21 9" xfId="6989"/>
    <cellStyle name="Millares 3 22" xfId="3972"/>
    <cellStyle name="Millares 3 23" xfId="4177"/>
    <cellStyle name="Millares 3 24" xfId="3966"/>
    <cellStyle name="Millares 3 25" xfId="4182"/>
    <cellStyle name="Millares 3 26" xfId="3962"/>
    <cellStyle name="Millares 3 27" xfId="6147"/>
    <cellStyle name="Millares 3 28" xfId="3954"/>
    <cellStyle name="Millares 3 29" xfId="7153"/>
    <cellStyle name="Millares 3 3" xfId="2549"/>
    <cellStyle name="Millares 3 3 2" xfId="22205"/>
    <cellStyle name="Millares 3 3 3" xfId="22204"/>
    <cellStyle name="Millares 3 30" xfId="3948"/>
    <cellStyle name="Millares 3 31" xfId="4202"/>
    <cellStyle name="Millares 3 32" xfId="22179"/>
    <cellStyle name="Millares 3 33" xfId="22371"/>
    <cellStyle name="Millares 3 4" xfId="2550"/>
    <cellStyle name="Millares 3 4 2" xfId="22207"/>
    <cellStyle name="Millares 3 4 3" xfId="22206"/>
    <cellStyle name="Millares 3 5" xfId="2551"/>
    <cellStyle name="Millares 3 5 2" xfId="22209"/>
    <cellStyle name="Millares 3 5 3" xfId="22208"/>
    <cellStyle name="Millares 3 6" xfId="2552"/>
    <cellStyle name="Millares 3 6 2" xfId="22211"/>
    <cellStyle name="Millares 3 6 3" xfId="22210"/>
    <cellStyle name="Millares 3 7" xfId="2553"/>
    <cellStyle name="Millares 3 7 2" xfId="22213"/>
    <cellStyle name="Millares 3 7 3" xfId="22212"/>
    <cellStyle name="Millares 3 8" xfId="2554"/>
    <cellStyle name="Millares 3 8 2" xfId="22215"/>
    <cellStyle name="Millares 3 8 3" xfId="22214"/>
    <cellStyle name="Millares 3 9" xfId="2555"/>
    <cellStyle name="Millares 3 9 2" xfId="22217"/>
    <cellStyle name="Millares 3 9 3" xfId="22216"/>
    <cellStyle name="Millares 4" xfId="22366"/>
    <cellStyle name="Millares 4 2" xfId="20309"/>
    <cellStyle name="Millares 4 3" xfId="20310"/>
    <cellStyle name="Millares 5" xfId="20311"/>
    <cellStyle name="Millares 5 2" xfId="2556"/>
    <cellStyle name="Millares 5 2 2" xfId="22219"/>
    <cellStyle name="Millares 5 2 3" xfId="22218"/>
    <cellStyle name="Millares 5 3" xfId="2557"/>
    <cellStyle name="Millares 5 3 2" xfId="22221"/>
    <cellStyle name="Millares 5 3 3" xfId="22220"/>
    <cellStyle name="Millares 5 4" xfId="2558"/>
    <cellStyle name="Millares 5 4 2" xfId="22223"/>
    <cellStyle name="Millares 5 4 3" xfId="22222"/>
    <cellStyle name="Millares 5 5" xfId="2559"/>
    <cellStyle name="Millares 5 5 2" xfId="22225"/>
    <cellStyle name="Millares 5 5 3" xfId="22224"/>
    <cellStyle name="Millares 5 6" xfId="2560"/>
    <cellStyle name="Millares 5 6 2" xfId="22227"/>
    <cellStyle name="Millares 5 6 3" xfId="22226"/>
    <cellStyle name="Millares 5 7" xfId="2561"/>
    <cellStyle name="Millares 5 7 2" xfId="22229"/>
    <cellStyle name="Millares 5 7 3" xfId="22228"/>
    <cellStyle name="Millares 6" xfId="20312"/>
    <cellStyle name="Millares 6 2" xfId="21604"/>
    <cellStyle name="Millares 7" xfId="20313"/>
    <cellStyle name="Millares 7 10" xfId="2562"/>
    <cellStyle name="Millares 7 10 2" xfId="22231"/>
    <cellStyle name="Millares 7 10 3" xfId="22230"/>
    <cellStyle name="Millares 7 11" xfId="2563"/>
    <cellStyle name="Millares 7 11 2" xfId="22233"/>
    <cellStyle name="Millares 7 11 3" xfId="22232"/>
    <cellStyle name="Millares 7 12" xfId="2564"/>
    <cellStyle name="Millares 7 12 2" xfId="22235"/>
    <cellStyle name="Millares 7 12 3" xfId="22234"/>
    <cellStyle name="Millares 7 13" xfId="2565"/>
    <cellStyle name="Millares 7 13 2" xfId="22237"/>
    <cellStyle name="Millares 7 13 3" xfId="22236"/>
    <cellStyle name="Millares 7 14" xfId="2566"/>
    <cellStyle name="Millares 7 14 2" xfId="22239"/>
    <cellStyle name="Millares 7 14 3" xfId="22238"/>
    <cellStyle name="Millares 7 15" xfId="21626"/>
    <cellStyle name="Millares 7 2" xfId="2567"/>
    <cellStyle name="Millares 7 2 2" xfId="21605"/>
    <cellStyle name="Millares 7 2 2 2" xfId="20729"/>
    <cellStyle name="Millares 7 2 2 3" xfId="20833"/>
    <cellStyle name="Millares 7 2 2 4" xfId="21633"/>
    <cellStyle name="Millares 7 2 2 5" xfId="22581"/>
    <cellStyle name="Millares 7 2 3" xfId="21616"/>
    <cellStyle name="Millares 7 2 3 2" xfId="21635"/>
    <cellStyle name="Millares 7 2 4" xfId="22240"/>
    <cellStyle name="Millares 7 3" xfId="2568"/>
    <cellStyle name="Millares 7 3 2" xfId="22242"/>
    <cellStyle name="Millares 7 3 3" xfId="22241"/>
    <cellStyle name="Millares 7 4" xfId="2569"/>
    <cellStyle name="Millares 7 4 2" xfId="22244"/>
    <cellStyle name="Millares 7 4 3" xfId="22243"/>
    <cellStyle name="Millares 7 5" xfId="2570"/>
    <cellStyle name="Millares 7 5 2" xfId="22246"/>
    <cellStyle name="Millares 7 5 3" xfId="22245"/>
    <cellStyle name="Millares 7 6" xfId="2571"/>
    <cellStyle name="Millares 7 6 2" xfId="22248"/>
    <cellStyle name="Millares 7 6 3" xfId="22247"/>
    <cellStyle name="Millares 7 7" xfId="2572"/>
    <cellStyle name="Millares 7 7 2" xfId="22250"/>
    <cellStyle name="Millares 7 7 3" xfId="22249"/>
    <cellStyle name="Millares 7 8" xfId="2573"/>
    <cellStyle name="Millares 7 8 2" xfId="22252"/>
    <cellStyle name="Millares 7 8 3" xfId="22251"/>
    <cellStyle name="Millares 7 9" xfId="2574"/>
    <cellStyle name="Millares 7 9 2" xfId="22254"/>
    <cellStyle name="Millares 7 9 3" xfId="22253"/>
    <cellStyle name="Millares 8" xfId="20314"/>
    <cellStyle name="Millares 8 2" xfId="21606"/>
    <cellStyle name="Moneda" xfId="3526" builtinId="4"/>
    <cellStyle name="Moneda 2" xfId="1603"/>
    <cellStyle name="Moneda 2 10" xfId="7490"/>
    <cellStyle name="Moneda 2 11" xfId="7970"/>
    <cellStyle name="Moneda 2 12" xfId="8431"/>
    <cellStyle name="Moneda 2 2" xfId="3172"/>
    <cellStyle name="Moneda 2 3" xfId="4709"/>
    <cellStyle name="Moneda 2 4" xfId="4603"/>
    <cellStyle name="Moneda 2 5" xfId="4691"/>
    <cellStyle name="Moneda 2 6" xfId="5465"/>
    <cellStyle name="Moneda 2 7" xfId="5981"/>
    <cellStyle name="Moneda 2 8" xfId="6487"/>
    <cellStyle name="Moneda 2 9" xfId="6993"/>
    <cellStyle name="Moneda 3" xfId="1604"/>
    <cellStyle name="Moneda 3 2" xfId="20369"/>
    <cellStyle name="Moneda 4" xfId="21622"/>
    <cellStyle name="Moneda 5" xfId="22570"/>
    <cellStyle name="Moneda 6" xfId="22367"/>
    <cellStyle name="Neutral" xfId="2005" builtinId="28" customBuiltin="1"/>
    <cellStyle name="Normal" xfId="0" builtinId="0"/>
    <cellStyle name="Normal 10" xfId="1605"/>
    <cellStyle name="Normal 10 10" xfId="2576"/>
    <cellStyle name="Normal 10 11" xfId="2577"/>
    <cellStyle name="Normal 10 12" xfId="2578"/>
    <cellStyle name="Normal 10 13" xfId="2579"/>
    <cellStyle name="Normal 10 14" xfId="2580"/>
    <cellStyle name="Normal 10 15" xfId="3087"/>
    <cellStyle name="Normal 10 15 10" xfId="7489"/>
    <cellStyle name="Normal 10 15 11" xfId="7969"/>
    <cellStyle name="Normal 10 15 12" xfId="8430"/>
    <cellStyle name="Normal 10 15 2" xfId="3173"/>
    <cellStyle name="Normal 10 15 2 10" xfId="8748"/>
    <cellStyle name="Normal 10 15 2 11" xfId="8922"/>
    <cellStyle name="Normal 10 15 2 2" xfId="5098"/>
    <cellStyle name="Normal 10 15 2 2 10" xfId="8781"/>
    <cellStyle name="Normal 10 15 2 2 11" xfId="8954"/>
    <cellStyle name="Normal 10 15 2 2 2" xfId="5172"/>
    <cellStyle name="Normal 10 15 2 2 3" xfId="5690"/>
    <cellStyle name="Normal 10 15 2 2 4" xfId="6196"/>
    <cellStyle name="Normal 10 15 2 2 5" xfId="6703"/>
    <cellStyle name="Normal 10 15 2 2 6" xfId="7201"/>
    <cellStyle name="Normal 10 15 2 2 7" xfId="7701"/>
    <cellStyle name="Normal 10 15 2 2 8" xfId="8177"/>
    <cellStyle name="Normal 10 15 2 2 9" xfId="8583"/>
    <cellStyle name="Normal 10 15 2 3" xfId="5618"/>
    <cellStyle name="Normal 10 15 2 4" xfId="6124"/>
    <cellStyle name="Normal 10 15 2 5" xfId="6630"/>
    <cellStyle name="Normal 10 15 2 6" xfId="7133"/>
    <cellStyle name="Normal 10 15 2 7" xfId="7632"/>
    <cellStyle name="Normal 10 15 2 8" xfId="8109"/>
    <cellStyle name="Normal 10 15 2 9" xfId="8547"/>
    <cellStyle name="Normal 10 15 3" xfId="4710"/>
    <cellStyle name="Normal 10 15 4" xfId="4602"/>
    <cellStyle name="Normal 10 15 5" xfId="3530"/>
    <cellStyle name="Normal 10 15 6" xfId="5464"/>
    <cellStyle name="Normal 10 15 7" xfId="5980"/>
    <cellStyle name="Normal 10 15 8" xfId="6486"/>
    <cellStyle name="Normal 10 15 9" xfId="6992"/>
    <cellStyle name="Normal 10 16" xfId="3980"/>
    <cellStyle name="Normal 10 17" xfId="4170"/>
    <cellStyle name="Normal 10 18" xfId="4585"/>
    <cellStyle name="Normal 10 19" xfId="3548"/>
    <cellStyle name="Normal 10 2" xfId="2575"/>
    <cellStyle name="Normal 10 20" xfId="5448"/>
    <cellStyle name="Normal 10 21" xfId="5963"/>
    <cellStyle name="Normal 10 22" xfId="6468"/>
    <cellStyle name="Normal 10 23" xfId="6974"/>
    <cellStyle name="Normal 10 24" xfId="7472"/>
    <cellStyle name="Normal 10 25" xfId="7952"/>
    <cellStyle name="Normal 10 26" xfId="22372"/>
    <cellStyle name="Normal 10 3" xfId="2581"/>
    <cellStyle name="Normal 10 4" xfId="2582"/>
    <cellStyle name="Normal 10 5" xfId="2583"/>
    <cellStyle name="Normal 10 6" xfId="2584"/>
    <cellStyle name="Normal 10 7" xfId="2585"/>
    <cellStyle name="Normal 10 8" xfId="2586"/>
    <cellStyle name="Normal 10 9" xfId="2587"/>
    <cellStyle name="Normal 11" xfId="1606"/>
    <cellStyle name="Normal 11 10" xfId="2589"/>
    <cellStyle name="Normal 11 11" xfId="3088"/>
    <cellStyle name="Normal 11 11 10" xfId="7487"/>
    <cellStyle name="Normal 11 11 11" xfId="7968"/>
    <cellStyle name="Normal 11 11 12" xfId="8429"/>
    <cellStyle name="Normal 11 11 2" xfId="3174"/>
    <cellStyle name="Normal 11 11 2 10" xfId="8749"/>
    <cellStyle name="Normal 11 11 2 11" xfId="8923"/>
    <cellStyle name="Normal 11 11 2 2" xfId="5099"/>
    <cellStyle name="Normal 11 11 2 2 10" xfId="8782"/>
    <cellStyle name="Normal 11 11 2 2 11" xfId="8955"/>
    <cellStyle name="Normal 11 11 2 2 2" xfId="5173"/>
    <cellStyle name="Normal 11 11 2 2 3" xfId="5691"/>
    <cellStyle name="Normal 11 11 2 2 4" xfId="6197"/>
    <cellStyle name="Normal 11 11 2 2 5" xfId="6704"/>
    <cellStyle name="Normal 11 11 2 2 6" xfId="7202"/>
    <cellStyle name="Normal 11 11 2 2 7" xfId="7702"/>
    <cellStyle name="Normal 11 11 2 2 8" xfId="8178"/>
    <cellStyle name="Normal 11 11 2 2 9" xfId="8584"/>
    <cellStyle name="Normal 11 11 2 3" xfId="5619"/>
    <cellStyle name="Normal 11 11 2 4" xfId="6125"/>
    <cellStyle name="Normal 11 11 2 5" xfId="6631"/>
    <cellStyle name="Normal 11 11 2 6" xfId="7134"/>
    <cellStyle name="Normal 11 11 2 7" xfId="7633"/>
    <cellStyle name="Normal 11 11 2 8" xfId="8110"/>
    <cellStyle name="Normal 11 11 2 9" xfId="8548"/>
    <cellStyle name="Normal 11 11 3" xfId="4711"/>
    <cellStyle name="Normal 11 11 4" xfId="4601"/>
    <cellStyle name="Normal 11 11 5" xfId="3531"/>
    <cellStyle name="Normal 11 11 6" xfId="5463"/>
    <cellStyle name="Normal 11 11 7" xfId="5979"/>
    <cellStyle name="Normal 11 11 8" xfId="6484"/>
    <cellStyle name="Normal 11 11 9" xfId="6991"/>
    <cellStyle name="Normal 11 12" xfId="3986"/>
    <cellStyle name="Normal 11 13" xfId="4166"/>
    <cellStyle name="Normal 11 14" xfId="3976"/>
    <cellStyle name="Normal 11 15" xfId="4172"/>
    <cellStyle name="Normal 11 16" xfId="3973"/>
    <cellStyle name="Normal 11 17" xfId="6702"/>
    <cellStyle name="Normal 11 18" xfId="3971"/>
    <cellStyle name="Normal 11 19" xfId="4176"/>
    <cellStyle name="Normal 11 2" xfId="2588"/>
    <cellStyle name="Normal 11 20" xfId="3969"/>
    <cellStyle name="Normal 11 21" xfId="4178"/>
    <cellStyle name="Normal 11 22" xfId="22373"/>
    <cellStyle name="Normal 11 3" xfId="2590"/>
    <cellStyle name="Normal 11 4" xfId="2591"/>
    <cellStyle name="Normal 11 5" xfId="2592"/>
    <cellStyle name="Normal 11 6" xfId="2593"/>
    <cellStyle name="Normal 11 7" xfId="2594"/>
    <cellStyle name="Normal 11 8" xfId="2595"/>
    <cellStyle name="Normal 11 9" xfId="2596"/>
    <cellStyle name="Normal 12" xfId="1607"/>
    <cellStyle name="Normal 12 10" xfId="2597"/>
    <cellStyle name="Normal 12 2" xfId="2598"/>
    <cellStyle name="Normal 12 3" xfId="2599"/>
    <cellStyle name="Normal 12 4" xfId="2600"/>
    <cellStyle name="Normal 12 5" xfId="2601"/>
    <cellStyle name="Normal 12 6" xfId="2602"/>
    <cellStyle name="Normal 12 7" xfId="2603"/>
    <cellStyle name="Normal 12 8" xfId="2604"/>
    <cellStyle name="Normal 12 9" xfId="2605"/>
    <cellStyle name="Normal 13" xfId="1608"/>
    <cellStyle name="Normal 13 10" xfId="3996"/>
    <cellStyle name="Normal 13 11" xfId="4159"/>
    <cellStyle name="Normal 13 12" xfId="3981"/>
    <cellStyle name="Normal 13 13" xfId="4165"/>
    <cellStyle name="Normal 13 14" xfId="4586"/>
    <cellStyle name="Normal 13 15" xfId="4171"/>
    <cellStyle name="Normal 13 16" xfId="4692"/>
    <cellStyle name="Normal 13 17" xfId="4175"/>
    <cellStyle name="Normal 13 18" xfId="6469"/>
    <cellStyle name="Normal 13 19" xfId="6975"/>
    <cellStyle name="Normal 13 2" xfId="2606"/>
    <cellStyle name="Normal 13 20" xfId="22374"/>
    <cellStyle name="Normal 13 3" xfId="2607"/>
    <cellStyle name="Normal 13 4" xfId="2608"/>
    <cellStyle name="Normal 13 5" xfId="2609"/>
    <cellStyle name="Normal 13 6" xfId="2610"/>
    <cellStyle name="Normal 13 7" xfId="2611"/>
    <cellStyle name="Normal 13 8" xfId="2612"/>
    <cellStyle name="Normal 13 9" xfId="3089"/>
    <cellStyle name="Normal 13 9 10" xfId="7486"/>
    <cellStyle name="Normal 13 9 11" xfId="7966"/>
    <cellStyle name="Normal 13 9 12" xfId="8427"/>
    <cellStyle name="Normal 13 9 2" xfId="3175"/>
    <cellStyle name="Normal 13 9 2 10" xfId="8750"/>
    <cellStyle name="Normal 13 9 2 11" xfId="8924"/>
    <cellStyle name="Normal 13 9 2 2" xfId="5100"/>
    <cellStyle name="Normal 13 9 2 2 10" xfId="8783"/>
    <cellStyle name="Normal 13 9 2 2 11" xfId="8956"/>
    <cellStyle name="Normal 13 9 2 2 2" xfId="5174"/>
    <cellStyle name="Normal 13 9 2 2 3" xfId="5692"/>
    <cellStyle name="Normal 13 9 2 2 4" xfId="6198"/>
    <cellStyle name="Normal 13 9 2 2 5" xfId="6705"/>
    <cellStyle name="Normal 13 9 2 2 6" xfId="7203"/>
    <cellStyle name="Normal 13 9 2 2 7" xfId="7703"/>
    <cellStyle name="Normal 13 9 2 2 8" xfId="8179"/>
    <cellStyle name="Normal 13 9 2 2 9" xfId="8585"/>
    <cellStyle name="Normal 13 9 2 3" xfId="5620"/>
    <cellStyle name="Normal 13 9 2 4" xfId="6126"/>
    <cellStyle name="Normal 13 9 2 5" xfId="6632"/>
    <cellStyle name="Normal 13 9 2 6" xfId="7135"/>
    <cellStyle name="Normal 13 9 2 7" xfId="7634"/>
    <cellStyle name="Normal 13 9 2 8" xfId="8111"/>
    <cellStyle name="Normal 13 9 2 9" xfId="8549"/>
    <cellStyle name="Normal 13 9 3" xfId="4712"/>
    <cellStyle name="Normal 13 9 4" xfId="4600"/>
    <cellStyle name="Normal 13 9 5" xfId="3532"/>
    <cellStyle name="Normal 13 9 6" xfId="5462"/>
    <cellStyle name="Normal 13 9 7" xfId="5977"/>
    <cellStyle name="Normal 13 9 8" xfId="6483"/>
    <cellStyle name="Normal 13 9 9" xfId="6990"/>
    <cellStyle name="Normal 14" xfId="1609"/>
    <cellStyle name="Normal 14 2" xfId="2613"/>
    <cellStyle name="Normal 14 3" xfId="2614"/>
    <cellStyle name="Normal 14 4" xfId="2615"/>
    <cellStyle name="Normal 14 5" xfId="2616"/>
    <cellStyle name="Normal 14 6" xfId="2617"/>
    <cellStyle name="Normal 14 7" xfId="2618"/>
    <cellStyle name="Normal 15" xfId="1610"/>
    <cellStyle name="Normal 15 2" xfId="1611"/>
    <cellStyle name="Normal 15 3" xfId="1612"/>
    <cellStyle name="Normal 15 4" xfId="1613"/>
    <cellStyle name="Normal 15 5" xfId="1614"/>
    <cellStyle name="Normal 15 6" xfId="1615"/>
    <cellStyle name="Normal 15 7" xfId="1616"/>
    <cellStyle name="Normal 15 7 10" xfId="3978"/>
    <cellStyle name="Normal 15 7 11" xfId="4168"/>
    <cellStyle name="Normal 15 7 12" xfId="3974"/>
    <cellStyle name="Normal 15 7 13" xfId="4174"/>
    <cellStyle name="Normal 15 7 14" xfId="22375"/>
    <cellStyle name="Normal 15 7 2" xfId="2619"/>
    <cellStyle name="Normal 15 7 2 10" xfId="7485"/>
    <cellStyle name="Normal 15 7 2 11" xfId="7965"/>
    <cellStyle name="Normal 15 7 2 12" xfId="8426"/>
    <cellStyle name="Normal 15 7 2 2" xfId="3176"/>
    <cellStyle name="Normal 15 7 2 2 10" xfId="8512"/>
    <cellStyle name="Normal 15 7 2 2 11" xfId="8714"/>
    <cellStyle name="Normal 15 7 2 2 12" xfId="8889"/>
    <cellStyle name="Normal 15 7 2 2 2" xfId="3500"/>
    <cellStyle name="Normal 15 7 2 2 2 10" xfId="8784"/>
    <cellStyle name="Normal 15 7 2 2 2 11" xfId="8957"/>
    <cellStyle name="Normal 15 7 2 2 2 2" xfId="5175"/>
    <cellStyle name="Normal 15 7 2 2 2 2 10" xfId="8818"/>
    <cellStyle name="Normal 15 7 2 2 2 2 11" xfId="8987"/>
    <cellStyle name="Normal 15 7 2 2 2 2 2" xfId="5478"/>
    <cellStyle name="Normal 15 7 2 2 2 2 3" xfId="5993"/>
    <cellStyle name="Normal 15 7 2 2 2 2 4" xfId="6500"/>
    <cellStyle name="Normal 15 7 2 2 2 2 5" xfId="7004"/>
    <cellStyle name="Normal 15 7 2 2 2 2 6" xfId="7502"/>
    <cellStyle name="Normal 15 7 2 2 2 2 7" xfId="7980"/>
    <cellStyle name="Normal 15 7 2 2 2 2 8" xfId="8441"/>
    <cellStyle name="Normal 15 7 2 2 2 2 9" xfId="8643"/>
    <cellStyle name="Normal 15 7 2 2 2 3" xfId="5693"/>
    <cellStyle name="Normal 15 7 2 2 2 4" xfId="6199"/>
    <cellStyle name="Normal 15 7 2 2 2 5" xfId="6706"/>
    <cellStyle name="Normal 15 7 2 2 2 6" xfId="7204"/>
    <cellStyle name="Normal 15 7 2 2 2 7" xfId="7704"/>
    <cellStyle name="Normal 15 7 2 2 2 8" xfId="8180"/>
    <cellStyle name="Normal 15 7 2 2 2 9" xfId="8586"/>
    <cellStyle name="Normal 15 7 2 2 3" xfId="5039"/>
    <cellStyle name="Normal 15 7 2 2 4" xfId="5558"/>
    <cellStyle name="Normal 15 7 2 2 5" xfId="6064"/>
    <cellStyle name="Normal 15 7 2 2 6" xfId="6571"/>
    <cellStyle name="Normal 15 7 2 2 7" xfId="7075"/>
    <cellStyle name="Normal 15 7 2 2 8" xfId="7574"/>
    <cellStyle name="Normal 15 7 2 2 9" xfId="8051"/>
    <cellStyle name="Normal 15 7 2 3" xfId="4713"/>
    <cellStyle name="Normal 15 7 2 4" xfId="4599"/>
    <cellStyle name="Normal 15 7 2 5" xfId="3533"/>
    <cellStyle name="Normal 15 7 2 6" xfId="5461"/>
    <cellStyle name="Normal 15 7 2 7" xfId="5976"/>
    <cellStyle name="Normal 15 7 2 8" xfId="6482"/>
    <cellStyle name="Normal 15 7 2 9" xfId="6988"/>
    <cellStyle name="Normal 15 7 3" xfId="3090"/>
    <cellStyle name="Normal 15 7 4" xfId="4013"/>
    <cellStyle name="Normal 15 7 5" xfId="4152"/>
    <cellStyle name="Normal 15 7 6" xfId="3992"/>
    <cellStyle name="Normal 15 7 7" xfId="4157"/>
    <cellStyle name="Normal 15 7 8" xfId="3985"/>
    <cellStyle name="Normal 15 7 9" xfId="4162"/>
    <cellStyle name="Normal 15 8" xfId="2620"/>
    <cellStyle name="Normal 16" xfId="1617"/>
    <cellStyle name="Normal 16 10" xfId="4014"/>
    <cellStyle name="Normal 16 11" xfId="4151"/>
    <cellStyle name="Normal 16 12" xfId="3993"/>
    <cellStyle name="Normal 16 13" xfId="4155"/>
    <cellStyle name="Normal 16 14" xfId="3987"/>
    <cellStyle name="Normal 16 15" xfId="4161"/>
    <cellStyle name="Normal 16 16" xfId="3979"/>
    <cellStyle name="Normal 16 17" xfId="4167"/>
    <cellStyle name="Normal 16 18" xfId="3975"/>
    <cellStyle name="Normal 16 19" xfId="4173"/>
    <cellStyle name="Normal 16 2" xfId="2621"/>
    <cellStyle name="Normal 16 20" xfId="22376"/>
    <cellStyle name="Normal 16 3" xfId="2622"/>
    <cellStyle name="Normal 16 4" xfId="2623"/>
    <cellStyle name="Normal 16 5" xfId="2624"/>
    <cellStyle name="Normal 16 6" xfId="2625"/>
    <cellStyle name="Normal 16 7" xfId="2626"/>
    <cellStyle name="Normal 16 8" xfId="2627"/>
    <cellStyle name="Normal 16 9" xfId="3091"/>
    <cellStyle name="Normal 16 9 10" xfId="7484"/>
    <cellStyle name="Normal 16 9 11" xfId="7964"/>
    <cellStyle name="Normal 16 9 12" xfId="8425"/>
    <cellStyle name="Normal 16 9 2" xfId="3177"/>
    <cellStyle name="Normal 16 9 2 10" xfId="8751"/>
    <cellStyle name="Normal 16 9 2 11" xfId="8925"/>
    <cellStyle name="Normal 16 9 2 2" xfId="5101"/>
    <cellStyle name="Normal 16 9 2 2 10" xfId="8785"/>
    <cellStyle name="Normal 16 9 2 2 11" xfId="8958"/>
    <cellStyle name="Normal 16 9 2 2 2" xfId="5176"/>
    <cellStyle name="Normal 16 9 2 2 3" xfId="5694"/>
    <cellStyle name="Normal 16 9 2 2 4" xfId="6200"/>
    <cellStyle name="Normal 16 9 2 2 5" xfId="6707"/>
    <cellStyle name="Normal 16 9 2 2 6" xfId="7205"/>
    <cellStyle name="Normal 16 9 2 2 7" xfId="7705"/>
    <cellStyle name="Normal 16 9 2 2 8" xfId="8181"/>
    <cellStyle name="Normal 16 9 2 2 9" xfId="8587"/>
    <cellStyle name="Normal 16 9 2 3" xfId="5622"/>
    <cellStyle name="Normal 16 9 2 4" xfId="6128"/>
    <cellStyle name="Normal 16 9 2 5" xfId="6634"/>
    <cellStyle name="Normal 16 9 2 6" xfId="7136"/>
    <cellStyle name="Normal 16 9 2 7" xfId="7636"/>
    <cellStyle name="Normal 16 9 2 8" xfId="8113"/>
    <cellStyle name="Normal 16 9 2 9" xfId="8551"/>
    <cellStyle name="Normal 16 9 3" xfId="4714"/>
    <cellStyle name="Normal 16 9 4" xfId="4598"/>
    <cellStyle name="Normal 16 9 5" xfId="3534"/>
    <cellStyle name="Normal 16 9 6" xfId="5460"/>
    <cellStyle name="Normal 16 9 7" xfId="5975"/>
    <cellStyle name="Normal 16 9 8" xfId="6481"/>
    <cellStyle name="Normal 16 9 9" xfId="6987"/>
    <cellStyle name="Normal 17" xfId="1618"/>
    <cellStyle name="Normal 17 10" xfId="2628"/>
    <cellStyle name="Normal 17 11" xfId="2629"/>
    <cellStyle name="Normal 17 12" xfId="2630"/>
    <cellStyle name="Normal 17 13" xfId="2631"/>
    <cellStyle name="Normal 17 14" xfId="22255"/>
    <cellStyle name="Normal 17 15" xfId="22256"/>
    <cellStyle name="Normal 17 16" xfId="22257"/>
    <cellStyle name="Normal 17 17" xfId="22258"/>
    <cellStyle name="Normal 17 2" xfId="1619"/>
    <cellStyle name="Normal 17 2 10" xfId="3983"/>
    <cellStyle name="Normal 17 2 11" xfId="4163"/>
    <cellStyle name="Normal 17 2 12" xfId="3977"/>
    <cellStyle name="Normal 17 2 13" xfId="4169"/>
    <cellStyle name="Normal 17 2 14" xfId="22377"/>
    <cellStyle name="Normal 17 2 2" xfId="2632"/>
    <cellStyle name="Normal 17 2 2 10" xfId="7483"/>
    <cellStyle name="Normal 17 2 2 11" xfId="7963"/>
    <cellStyle name="Normal 17 2 2 12" xfId="8424"/>
    <cellStyle name="Normal 17 2 2 2" xfId="3178"/>
    <cellStyle name="Normal 17 2 2 2 10" xfId="8513"/>
    <cellStyle name="Normal 17 2 2 2 11" xfId="8715"/>
    <cellStyle name="Normal 17 2 2 2 12" xfId="8890"/>
    <cellStyle name="Normal 17 2 2 2 2" xfId="3501"/>
    <cellStyle name="Normal 17 2 2 2 2 10" xfId="8786"/>
    <cellStyle name="Normal 17 2 2 2 2 11" xfId="8959"/>
    <cellStyle name="Normal 17 2 2 2 2 2" xfId="5177"/>
    <cellStyle name="Normal 17 2 2 2 2 2 10" xfId="8819"/>
    <cellStyle name="Normal 17 2 2 2 2 2 11" xfId="8988"/>
    <cellStyle name="Normal 17 2 2 2 2 2 2" xfId="5479"/>
    <cellStyle name="Normal 17 2 2 2 2 2 3" xfId="5994"/>
    <cellStyle name="Normal 17 2 2 2 2 2 4" xfId="6501"/>
    <cellStyle name="Normal 17 2 2 2 2 2 5" xfId="7005"/>
    <cellStyle name="Normal 17 2 2 2 2 2 6" xfId="7503"/>
    <cellStyle name="Normal 17 2 2 2 2 2 7" xfId="7981"/>
    <cellStyle name="Normal 17 2 2 2 2 2 8" xfId="8442"/>
    <cellStyle name="Normal 17 2 2 2 2 2 9" xfId="8644"/>
    <cellStyle name="Normal 17 2 2 2 2 3" xfId="5695"/>
    <cellStyle name="Normal 17 2 2 2 2 4" xfId="6201"/>
    <cellStyle name="Normal 17 2 2 2 2 5" xfId="6708"/>
    <cellStyle name="Normal 17 2 2 2 2 6" xfId="7206"/>
    <cellStyle name="Normal 17 2 2 2 2 7" xfId="7706"/>
    <cellStyle name="Normal 17 2 2 2 2 8" xfId="8182"/>
    <cellStyle name="Normal 17 2 2 2 2 9" xfId="8588"/>
    <cellStyle name="Normal 17 2 2 2 3" xfId="5040"/>
    <cellStyle name="Normal 17 2 2 2 4" xfId="5559"/>
    <cellStyle name="Normal 17 2 2 2 5" xfId="6065"/>
    <cellStyle name="Normal 17 2 2 2 6" xfId="6572"/>
    <cellStyle name="Normal 17 2 2 2 7" xfId="7076"/>
    <cellStyle name="Normal 17 2 2 2 8" xfId="7575"/>
    <cellStyle name="Normal 17 2 2 2 9" xfId="8052"/>
    <cellStyle name="Normal 17 2 2 3" xfId="4715"/>
    <cellStyle name="Normal 17 2 2 4" xfId="4597"/>
    <cellStyle name="Normal 17 2 2 5" xfId="3535"/>
    <cellStyle name="Normal 17 2 2 6" xfId="5459"/>
    <cellStyle name="Normal 17 2 2 7" xfId="5974"/>
    <cellStyle name="Normal 17 2 2 8" xfId="6480"/>
    <cellStyle name="Normal 17 2 2 9" xfId="6986"/>
    <cellStyle name="Normal 17 2 3" xfId="3092"/>
    <cellStyle name="Normal 17 2 4" xfId="4026"/>
    <cellStyle name="Normal 17 2 5" xfId="4142"/>
    <cellStyle name="Normal 17 2 6" xfId="4004"/>
    <cellStyle name="Normal 17 2 7" xfId="4153"/>
    <cellStyle name="Normal 17 2 8" xfId="3991"/>
    <cellStyle name="Normal 17 2 9" xfId="6633"/>
    <cellStyle name="Normal 17 3" xfId="1620"/>
    <cellStyle name="Normal 17 3 10" xfId="3984"/>
    <cellStyle name="Normal 17 3 11" xfId="7635"/>
    <cellStyle name="Normal 17 3 12" xfId="8112"/>
    <cellStyle name="Normal 17 3 13" xfId="8550"/>
    <cellStyle name="Normal 17 3 14" xfId="22378"/>
    <cellStyle name="Normal 17 3 2" xfId="2633"/>
    <cellStyle name="Normal 17 3 2 10" xfId="7482"/>
    <cellStyle name="Normal 17 3 2 11" xfId="7962"/>
    <cellStyle name="Normal 17 3 2 12" xfId="8423"/>
    <cellStyle name="Normal 17 3 2 2" xfId="3179"/>
    <cellStyle name="Normal 17 3 2 2 10" xfId="8514"/>
    <cellStyle name="Normal 17 3 2 2 11" xfId="8716"/>
    <cellStyle name="Normal 17 3 2 2 12" xfId="8891"/>
    <cellStyle name="Normal 17 3 2 2 2" xfId="3502"/>
    <cellStyle name="Normal 17 3 2 2 2 10" xfId="8787"/>
    <cellStyle name="Normal 17 3 2 2 2 11" xfId="8960"/>
    <cellStyle name="Normal 17 3 2 2 2 2" xfId="5178"/>
    <cellStyle name="Normal 17 3 2 2 2 2 10" xfId="8820"/>
    <cellStyle name="Normal 17 3 2 2 2 2 11" xfId="8989"/>
    <cellStyle name="Normal 17 3 2 2 2 2 2" xfId="5480"/>
    <cellStyle name="Normal 17 3 2 2 2 2 3" xfId="5995"/>
    <cellStyle name="Normal 17 3 2 2 2 2 4" xfId="6502"/>
    <cellStyle name="Normal 17 3 2 2 2 2 5" xfId="7006"/>
    <cellStyle name="Normal 17 3 2 2 2 2 6" xfId="7504"/>
    <cellStyle name="Normal 17 3 2 2 2 2 7" xfId="7982"/>
    <cellStyle name="Normal 17 3 2 2 2 2 8" xfId="8443"/>
    <cellStyle name="Normal 17 3 2 2 2 2 9" xfId="8645"/>
    <cellStyle name="Normal 17 3 2 2 2 3" xfId="5696"/>
    <cellStyle name="Normal 17 3 2 2 2 4" xfId="6202"/>
    <cellStyle name="Normal 17 3 2 2 2 5" xfId="6709"/>
    <cellStyle name="Normal 17 3 2 2 2 6" xfId="7207"/>
    <cellStyle name="Normal 17 3 2 2 2 7" xfId="7707"/>
    <cellStyle name="Normal 17 3 2 2 2 8" xfId="8183"/>
    <cellStyle name="Normal 17 3 2 2 2 9" xfId="8589"/>
    <cellStyle name="Normal 17 3 2 2 3" xfId="5041"/>
    <cellStyle name="Normal 17 3 2 2 4" xfId="5560"/>
    <cellStyle name="Normal 17 3 2 2 5" xfId="6066"/>
    <cellStyle name="Normal 17 3 2 2 6" xfId="6573"/>
    <cellStyle name="Normal 17 3 2 2 7" xfId="7077"/>
    <cellStyle name="Normal 17 3 2 2 8" xfId="7576"/>
    <cellStyle name="Normal 17 3 2 2 9" xfId="8053"/>
    <cellStyle name="Normal 17 3 2 3" xfId="4716"/>
    <cellStyle name="Normal 17 3 2 4" xfId="4596"/>
    <cellStyle name="Normal 17 3 2 5" xfId="3536"/>
    <cellStyle name="Normal 17 3 2 6" xfId="5458"/>
    <cellStyle name="Normal 17 3 2 7" xfId="5973"/>
    <cellStyle name="Normal 17 3 2 8" xfId="6479"/>
    <cellStyle name="Normal 17 3 2 9" xfId="6985"/>
    <cellStyle name="Normal 17 3 3" xfId="3093"/>
    <cellStyle name="Normal 17 3 4" xfId="4027"/>
    <cellStyle name="Normal 17 3 5" xfId="4141"/>
    <cellStyle name="Normal 17 3 6" xfId="4005"/>
    <cellStyle name="Normal 17 3 7" xfId="5621"/>
    <cellStyle name="Normal 17 3 8" xfId="6127"/>
    <cellStyle name="Normal 17 3 9" xfId="4156"/>
    <cellStyle name="Normal 17 4" xfId="2634"/>
    <cellStyle name="Normal 17 5" xfId="2635"/>
    <cellStyle name="Normal 17 6" xfId="2636"/>
    <cellStyle name="Normal 17 7" xfId="2637"/>
    <cellStyle name="Normal 17 8" xfId="2638"/>
    <cellStyle name="Normal 17 9" xfId="2639"/>
    <cellStyle name="Normal 18" xfId="1621"/>
    <cellStyle name="Normal 18 10" xfId="22259"/>
    <cellStyle name="Normal 18 2" xfId="1622"/>
    <cellStyle name="Normal 18 3" xfId="2640"/>
    <cellStyle name="Normal 18 4" xfId="2641"/>
    <cellStyle name="Normal 18 5" xfId="2642"/>
    <cellStyle name="Normal 18 6" xfId="2643"/>
    <cellStyle name="Normal 18 7" xfId="22260"/>
    <cellStyle name="Normal 18 8" xfId="22261"/>
    <cellStyle name="Normal 18 9" xfId="22262"/>
    <cellStyle name="Normal 19" xfId="1623"/>
    <cellStyle name="Normal 19 10" xfId="3989"/>
    <cellStyle name="Normal 19 11" xfId="4158"/>
    <cellStyle name="Normal 19 12" xfId="3982"/>
    <cellStyle name="Normal 19 13" xfId="4164"/>
    <cellStyle name="Normal 19 14" xfId="22379"/>
    <cellStyle name="Normal 19 2" xfId="2644"/>
    <cellStyle name="Normal 19 2 10" xfId="7481"/>
    <cellStyle name="Normal 19 2 11" xfId="7961"/>
    <cellStyle name="Normal 19 2 12" xfId="8422"/>
    <cellStyle name="Normal 19 2 2" xfId="3180"/>
    <cellStyle name="Normal 19 2 2 10" xfId="8515"/>
    <cellStyle name="Normal 19 2 2 11" xfId="8717"/>
    <cellStyle name="Normal 19 2 2 12" xfId="8892"/>
    <cellStyle name="Normal 19 2 2 2" xfId="3503"/>
    <cellStyle name="Normal 19 2 2 2 10" xfId="8788"/>
    <cellStyle name="Normal 19 2 2 2 11" xfId="8961"/>
    <cellStyle name="Normal 19 2 2 2 2" xfId="5179"/>
    <cellStyle name="Normal 19 2 2 2 2 10" xfId="8821"/>
    <cellStyle name="Normal 19 2 2 2 2 11" xfId="8990"/>
    <cellStyle name="Normal 19 2 2 2 2 2" xfId="5481"/>
    <cellStyle name="Normal 19 2 2 2 2 3" xfId="5996"/>
    <cellStyle name="Normal 19 2 2 2 2 4" xfId="6503"/>
    <cellStyle name="Normal 19 2 2 2 2 5" xfId="7007"/>
    <cellStyle name="Normal 19 2 2 2 2 6" xfId="7505"/>
    <cellStyle name="Normal 19 2 2 2 2 7" xfId="7983"/>
    <cellStyle name="Normal 19 2 2 2 2 8" xfId="8444"/>
    <cellStyle name="Normal 19 2 2 2 2 9" xfId="8646"/>
    <cellStyle name="Normal 19 2 2 2 3" xfId="5697"/>
    <cellStyle name="Normal 19 2 2 2 4" xfId="6203"/>
    <cellStyle name="Normal 19 2 2 2 5" xfId="6710"/>
    <cellStyle name="Normal 19 2 2 2 6" xfId="7208"/>
    <cellStyle name="Normal 19 2 2 2 7" xfId="7708"/>
    <cellStyle name="Normal 19 2 2 2 8" xfId="8184"/>
    <cellStyle name="Normal 19 2 2 2 9" xfId="8590"/>
    <cellStyle name="Normal 19 2 2 3" xfId="5042"/>
    <cellStyle name="Normal 19 2 2 4" xfId="5561"/>
    <cellStyle name="Normal 19 2 2 5" xfId="6067"/>
    <cellStyle name="Normal 19 2 2 6" xfId="6574"/>
    <cellStyle name="Normal 19 2 2 7" xfId="7078"/>
    <cellStyle name="Normal 19 2 2 8" xfId="7577"/>
    <cellStyle name="Normal 19 2 2 9" xfId="8054"/>
    <cellStyle name="Normal 19 2 3" xfId="4717"/>
    <cellStyle name="Normal 19 2 4" xfId="4595"/>
    <cellStyle name="Normal 19 2 5" xfId="3537"/>
    <cellStyle name="Normal 19 2 6" xfId="5160"/>
    <cellStyle name="Normal 19 2 7" xfId="5972"/>
    <cellStyle name="Normal 19 2 8" xfId="6478"/>
    <cellStyle name="Normal 19 2 9" xfId="6984"/>
    <cellStyle name="Normal 19 3" xfId="3094"/>
    <cellStyle name="Normal 19 4" xfId="4038"/>
    <cellStyle name="Normal 19 5" xfId="4132"/>
    <cellStyle name="Normal 19 6" xfId="4017"/>
    <cellStyle name="Normal 19 7" xfId="4143"/>
    <cellStyle name="Normal 19 8" xfId="4003"/>
    <cellStyle name="Normal 19 9" xfId="6635"/>
    <cellStyle name="Normal 2" xfId="1624"/>
    <cellStyle name="Normal 2 10" xfId="2646"/>
    <cellStyle name="Normal 2 11" xfId="2647"/>
    <cellStyle name="Normal 2 12" xfId="2648"/>
    <cellStyle name="Normal 2 13" xfId="2649"/>
    <cellStyle name="Normal 2 14" xfId="2650"/>
    <cellStyle name="Normal 2 14 2" xfId="22263"/>
    <cellStyle name="Normal 2 14 3" xfId="22528"/>
    <cellStyle name="Normal 2 15" xfId="2651"/>
    <cellStyle name="Normal 2 16" xfId="2652"/>
    <cellStyle name="Normal 2 17" xfId="2653"/>
    <cellStyle name="Normal 2 18" xfId="3095"/>
    <cellStyle name="Normal 2 18 10" xfId="7480"/>
    <cellStyle name="Normal 2 18 11" xfId="7960"/>
    <cellStyle name="Normal 2 18 12" xfId="8421"/>
    <cellStyle name="Normal 2 18 2" xfId="3181"/>
    <cellStyle name="Normal 2 18 2 10" xfId="8752"/>
    <cellStyle name="Normal 2 18 2 11" xfId="8926"/>
    <cellStyle name="Normal 2 18 2 2" xfId="5104"/>
    <cellStyle name="Normal 2 18 2 2 10" xfId="8789"/>
    <cellStyle name="Normal 2 18 2 2 11" xfId="8962"/>
    <cellStyle name="Normal 2 18 2 2 2" xfId="5180"/>
    <cellStyle name="Normal 2 18 2 2 3" xfId="5698"/>
    <cellStyle name="Normal 2 18 2 2 4" xfId="6204"/>
    <cellStyle name="Normal 2 18 2 2 5" xfId="6711"/>
    <cellStyle name="Normal 2 18 2 2 6" xfId="7209"/>
    <cellStyle name="Normal 2 18 2 2 7" xfId="7709"/>
    <cellStyle name="Normal 2 18 2 2 8" xfId="8185"/>
    <cellStyle name="Normal 2 18 2 2 9" xfId="8591"/>
    <cellStyle name="Normal 2 18 2 3" xfId="5626"/>
    <cellStyle name="Normal 2 18 2 4" xfId="6131"/>
    <cellStyle name="Normal 2 18 2 5" xfId="6637"/>
    <cellStyle name="Normal 2 18 2 6" xfId="7137"/>
    <cellStyle name="Normal 2 18 2 7" xfId="7639"/>
    <cellStyle name="Normal 2 18 2 8" xfId="8115"/>
    <cellStyle name="Normal 2 18 2 9" xfId="8553"/>
    <cellStyle name="Normal 2 18 3" xfId="4718"/>
    <cellStyle name="Normal 2 18 4" xfId="4594"/>
    <cellStyle name="Normal 2 18 5" xfId="3538"/>
    <cellStyle name="Normal 2 18 6" xfId="5087"/>
    <cellStyle name="Normal 2 18 7" xfId="5971"/>
    <cellStyle name="Normal 2 18 8" xfId="6476"/>
    <cellStyle name="Normal 2 18 9" xfId="6983"/>
    <cellStyle name="Normal 2 19" xfId="4039"/>
    <cellStyle name="Normal 2 2" xfId="1625"/>
    <cellStyle name="Normal 2 2 10" xfId="2655"/>
    <cellStyle name="Normal 2 2 11" xfId="2656"/>
    <cellStyle name="Normal 2 2 12" xfId="2657"/>
    <cellStyle name="Normal 2 2 13" xfId="2658"/>
    <cellStyle name="Normal 2 2 14" xfId="2659"/>
    <cellStyle name="Normal 2 2 15" xfId="2660"/>
    <cellStyle name="Normal 2 2 15 2" xfId="2661"/>
    <cellStyle name="Normal 2 2 15 2 2" xfId="2662"/>
    <cellStyle name="Normal 2 2 15 2 2 2" xfId="2663"/>
    <cellStyle name="Normal 2 2 15 3" xfId="2664"/>
    <cellStyle name="Normal 2 2 15 4" xfId="2665"/>
    <cellStyle name="Normal 2 2 15 5" xfId="2666"/>
    <cellStyle name="Normal 2 2 15 6" xfId="2667"/>
    <cellStyle name="Normal 2 2 15 7" xfId="22529"/>
    <cellStyle name="Normal 2 2 16" xfId="2668"/>
    <cellStyle name="Normal 2 2 16 2" xfId="22265"/>
    <cellStyle name="Normal 2 2 16 3" xfId="22266"/>
    <cellStyle name="Normal 2 2 16 4" xfId="22267"/>
    <cellStyle name="Normal 2 2 16 5" xfId="22264"/>
    <cellStyle name="Normal 2 2 17" xfId="2669"/>
    <cellStyle name="Normal 2 2 17 2" xfId="22268"/>
    <cellStyle name="Normal 2 2 17 3" xfId="22530"/>
    <cellStyle name="Normal 2 2 18" xfId="2670"/>
    <cellStyle name="Normal 2 2 18 2" xfId="22269"/>
    <cellStyle name="Normal 2 2 18 3" xfId="22531"/>
    <cellStyle name="Normal 2 2 19" xfId="2671"/>
    <cellStyle name="Normal 2 2 2" xfId="1626"/>
    <cellStyle name="Normal 2 2 2 10" xfId="2673"/>
    <cellStyle name="Normal 2 2 2 10 2" xfId="2674"/>
    <cellStyle name="Normal 2 2 2 10 2 2" xfId="2675"/>
    <cellStyle name="Normal 2 2 2 10 2 2 2" xfId="2676"/>
    <cellStyle name="Normal 2 2 2 10 3" xfId="2677"/>
    <cellStyle name="Normal 2 2 2 10 4" xfId="2678"/>
    <cellStyle name="Normal 2 2 2 10 5" xfId="2679"/>
    <cellStyle name="Normal 2 2 2 10 6" xfId="2680"/>
    <cellStyle name="Normal 2 2 2 10 7" xfId="22532"/>
    <cellStyle name="Normal 2 2 2 11" xfId="2681"/>
    <cellStyle name="Normal 2 2 2 11 2" xfId="22271"/>
    <cellStyle name="Normal 2 2 2 11 3" xfId="22272"/>
    <cellStyle name="Normal 2 2 2 11 4" xfId="22273"/>
    <cellStyle name="Normal 2 2 2 11 5" xfId="22270"/>
    <cellStyle name="Normal 2 2 2 12" xfId="2682"/>
    <cellStyle name="Normal 2 2 2 12 2" xfId="22274"/>
    <cellStyle name="Normal 2 2 2 12 3" xfId="22533"/>
    <cellStyle name="Normal 2 2 2 13" xfId="2683"/>
    <cellStyle name="Normal 2 2 2 13 2" xfId="22275"/>
    <cellStyle name="Normal 2 2 2 13 3" xfId="22534"/>
    <cellStyle name="Normal 2 2 2 14" xfId="2684"/>
    <cellStyle name="Normal 2 2 2 15" xfId="2685"/>
    <cellStyle name="Normal 2 2 2 16" xfId="2686"/>
    <cellStyle name="Normal 2 2 2 17" xfId="3097"/>
    <cellStyle name="Normal 2 2 2 17 10" xfId="7190"/>
    <cellStyle name="Normal 2 2 2 17 11" xfId="7957"/>
    <cellStyle name="Normal 2 2 2 17 12" xfId="8418"/>
    <cellStyle name="Normal 2 2 2 17 2" xfId="3183"/>
    <cellStyle name="Normal 2 2 2 17 2 10" xfId="8754"/>
    <cellStyle name="Normal 2 2 2 17 2 11" xfId="8928"/>
    <cellStyle name="Normal 2 2 2 17 2 2" xfId="5106"/>
    <cellStyle name="Normal 2 2 2 17 2 2 10" xfId="8791"/>
    <cellStyle name="Normal 2 2 2 17 2 2 11" xfId="8964"/>
    <cellStyle name="Normal 2 2 2 17 2 2 2" xfId="5182"/>
    <cellStyle name="Normal 2 2 2 17 2 2 3" xfId="5700"/>
    <cellStyle name="Normal 2 2 2 17 2 2 4" xfId="6206"/>
    <cellStyle name="Normal 2 2 2 17 2 2 5" xfId="6713"/>
    <cellStyle name="Normal 2 2 2 17 2 2 6" xfId="7211"/>
    <cellStyle name="Normal 2 2 2 17 2 2 7" xfId="7711"/>
    <cellStyle name="Normal 2 2 2 17 2 2 8" xfId="8187"/>
    <cellStyle name="Normal 2 2 2 17 2 2 9" xfId="8593"/>
    <cellStyle name="Normal 2 2 2 17 2 3" xfId="5628"/>
    <cellStyle name="Normal 2 2 2 17 2 4" xfId="6133"/>
    <cellStyle name="Normal 2 2 2 17 2 5" xfId="6639"/>
    <cellStyle name="Normal 2 2 2 17 2 6" xfId="7139"/>
    <cellStyle name="Normal 2 2 2 17 2 7" xfId="7641"/>
    <cellStyle name="Normal 2 2 2 17 2 8" xfId="8117"/>
    <cellStyle name="Normal 2 2 2 17 2 9" xfId="8555"/>
    <cellStyle name="Normal 2 2 2 17 3" xfId="4720"/>
    <cellStyle name="Normal 2 2 2 17 4" xfId="4592"/>
    <cellStyle name="Normal 2 2 2 17 5" xfId="3540"/>
    <cellStyle name="Normal 2 2 2 17 6" xfId="5455"/>
    <cellStyle name="Normal 2 2 2 17 7" xfId="5968"/>
    <cellStyle name="Normal 2 2 2 17 8" xfId="6185"/>
    <cellStyle name="Normal 2 2 2 17 9" xfId="6980"/>
    <cellStyle name="Normal 2 2 2 18" xfId="4060"/>
    <cellStyle name="Normal 2 2 2 19" xfId="4102"/>
    <cellStyle name="Normal 2 2 2 2" xfId="1627"/>
    <cellStyle name="Normal 2 2 2 2 10" xfId="2688"/>
    <cellStyle name="Normal 2 2 2 2 10 2" xfId="2689"/>
    <cellStyle name="Normal 2 2 2 2 10 2 2" xfId="2690"/>
    <cellStyle name="Normal 2 2 2 2 10 2 2 2" xfId="2691"/>
    <cellStyle name="Normal 2 2 2 2 10 3" xfId="2692"/>
    <cellStyle name="Normal 2 2 2 2 10 4" xfId="2693"/>
    <cellStyle name="Normal 2 2 2 2 10 5" xfId="2694"/>
    <cellStyle name="Normal 2 2 2 2 10 6" xfId="2695"/>
    <cellStyle name="Normal 2 2 2 2 10 7" xfId="22535"/>
    <cellStyle name="Normal 2 2 2 2 11" xfId="2696"/>
    <cellStyle name="Normal 2 2 2 2 11 2" xfId="22277"/>
    <cellStyle name="Normal 2 2 2 2 11 3" xfId="22278"/>
    <cellStyle name="Normal 2 2 2 2 11 4" xfId="22279"/>
    <cellStyle name="Normal 2 2 2 2 11 5" xfId="22276"/>
    <cellStyle name="Normal 2 2 2 2 12" xfId="2697"/>
    <cellStyle name="Normal 2 2 2 2 12 2" xfId="22280"/>
    <cellStyle name="Normal 2 2 2 2 12 3" xfId="22536"/>
    <cellStyle name="Normal 2 2 2 2 13" xfId="2698"/>
    <cellStyle name="Normal 2 2 2 2 13 2" xfId="22281"/>
    <cellStyle name="Normal 2 2 2 2 13 3" xfId="22537"/>
    <cellStyle name="Normal 2 2 2 2 14" xfId="2699"/>
    <cellStyle name="Normal 2 2 2 2 15" xfId="2700"/>
    <cellStyle name="Normal 2 2 2 2 16" xfId="2701"/>
    <cellStyle name="Normal 2 2 2 2 17" xfId="3098"/>
    <cellStyle name="Normal 2 2 2 2 17 10" xfId="7123"/>
    <cellStyle name="Normal 2 2 2 2 17 11" xfId="7690"/>
    <cellStyle name="Normal 2 2 2 2 17 12" xfId="8166"/>
    <cellStyle name="Normal 2 2 2 2 17 2" xfId="3184"/>
    <cellStyle name="Normal 2 2 2 2 17 2 10" xfId="8755"/>
    <cellStyle name="Normal 2 2 2 2 17 2 11" xfId="8929"/>
    <cellStyle name="Normal 2 2 2 2 17 2 2" xfId="5107"/>
    <cellStyle name="Normal 2 2 2 2 17 2 2 10" xfId="8792"/>
    <cellStyle name="Normal 2 2 2 2 17 2 2 11" xfId="8965"/>
    <cellStyle name="Normal 2 2 2 2 17 2 2 2" xfId="5183"/>
    <cellStyle name="Normal 2 2 2 2 17 2 2 3" xfId="5701"/>
    <cellStyle name="Normal 2 2 2 2 17 2 2 4" xfId="6207"/>
    <cellStyle name="Normal 2 2 2 2 17 2 2 5" xfId="6714"/>
    <cellStyle name="Normal 2 2 2 2 17 2 2 6" xfId="7212"/>
    <cellStyle name="Normal 2 2 2 2 17 2 2 7" xfId="7712"/>
    <cellStyle name="Normal 2 2 2 2 17 2 2 8" xfId="8188"/>
    <cellStyle name="Normal 2 2 2 2 17 2 2 9" xfId="8594"/>
    <cellStyle name="Normal 2 2 2 2 17 2 3" xfId="5629"/>
    <cellStyle name="Normal 2 2 2 2 17 2 4" xfId="6134"/>
    <cellStyle name="Normal 2 2 2 2 17 2 5" xfId="6640"/>
    <cellStyle name="Normal 2 2 2 2 17 2 6" xfId="7140"/>
    <cellStyle name="Normal 2 2 2 2 17 2 7" xfId="7642"/>
    <cellStyle name="Normal 2 2 2 2 17 2 8" xfId="8118"/>
    <cellStyle name="Normal 2 2 2 2 17 2 9" xfId="8556"/>
    <cellStyle name="Normal 2 2 2 2 17 3" xfId="4721"/>
    <cellStyle name="Normal 2 2 2 2 17 4" xfId="4591"/>
    <cellStyle name="Normal 2 2 2 2 17 5" xfId="3541"/>
    <cellStyle name="Normal 2 2 2 2 17 6" xfId="5454"/>
    <cellStyle name="Normal 2 2 2 2 17 7" xfId="5679"/>
    <cellStyle name="Normal 2 2 2 2 17 8" xfId="6114"/>
    <cellStyle name="Normal 2 2 2 2 17 9" xfId="6979"/>
    <cellStyle name="Normal 2 2 2 2 18" xfId="4071"/>
    <cellStyle name="Normal 2 2 2 2 19" xfId="4089"/>
    <cellStyle name="Normal 2 2 2 2 2" xfId="1628"/>
    <cellStyle name="Normal 2 2 2 2 2 10" xfId="2703"/>
    <cellStyle name="Normal 2 2 2 2 2 10 2" xfId="22283"/>
    <cellStyle name="Normal 2 2 2 2 2 10 3" xfId="22284"/>
    <cellStyle name="Normal 2 2 2 2 2 10 4" xfId="22285"/>
    <cellStyle name="Normal 2 2 2 2 2 10 5" xfId="22282"/>
    <cellStyle name="Normal 2 2 2 2 2 11" xfId="2704"/>
    <cellStyle name="Normal 2 2 2 2 2 11 2" xfId="22286"/>
    <cellStyle name="Normal 2 2 2 2 2 11 3" xfId="22538"/>
    <cellStyle name="Normal 2 2 2 2 2 12" xfId="2705"/>
    <cellStyle name="Normal 2 2 2 2 2 12 2" xfId="22287"/>
    <cellStyle name="Normal 2 2 2 2 2 12 3" xfId="22539"/>
    <cellStyle name="Normal 2 2 2 2 2 13" xfId="2706"/>
    <cellStyle name="Normal 2 2 2 2 2 14" xfId="2707"/>
    <cellStyle name="Normal 2 2 2 2 2 15" xfId="2708"/>
    <cellStyle name="Normal 2 2 2 2 2 16" xfId="3099"/>
    <cellStyle name="Normal 2 2 2 2 2 16 10" xfId="7477"/>
    <cellStyle name="Normal 2 2 2 2 2 16 11" xfId="7622"/>
    <cellStyle name="Normal 2 2 2 2 2 16 12" xfId="8099"/>
    <cellStyle name="Normal 2 2 2 2 2 16 2" xfId="3185"/>
    <cellStyle name="Normal 2 2 2 2 2 16 2 10" xfId="8756"/>
    <cellStyle name="Normal 2 2 2 2 2 16 2 11" xfId="8930"/>
    <cellStyle name="Normal 2 2 2 2 2 16 2 2" xfId="5108"/>
    <cellStyle name="Normal 2 2 2 2 2 16 2 2 10" xfId="8793"/>
    <cellStyle name="Normal 2 2 2 2 2 16 2 2 11" xfId="8966"/>
    <cellStyle name="Normal 2 2 2 2 2 16 2 2 2" xfId="5184"/>
    <cellStyle name="Normal 2 2 2 2 2 16 2 2 3" xfId="5702"/>
    <cellStyle name="Normal 2 2 2 2 2 16 2 2 4" xfId="6208"/>
    <cellStyle name="Normal 2 2 2 2 2 16 2 2 5" xfId="6715"/>
    <cellStyle name="Normal 2 2 2 2 2 16 2 2 6" xfId="7213"/>
    <cellStyle name="Normal 2 2 2 2 2 16 2 2 7" xfId="7713"/>
    <cellStyle name="Normal 2 2 2 2 2 16 2 2 8" xfId="8189"/>
    <cellStyle name="Normal 2 2 2 2 2 16 2 2 9" xfId="8595"/>
    <cellStyle name="Normal 2 2 2 2 2 16 2 3" xfId="5630"/>
    <cellStyle name="Normal 2 2 2 2 2 16 2 4" xfId="6135"/>
    <cellStyle name="Normal 2 2 2 2 2 16 2 5" xfId="6641"/>
    <cellStyle name="Normal 2 2 2 2 2 16 2 6" xfId="7141"/>
    <cellStyle name="Normal 2 2 2 2 2 16 2 7" xfId="7643"/>
    <cellStyle name="Normal 2 2 2 2 2 16 2 8" xfId="8119"/>
    <cellStyle name="Normal 2 2 2 2 2 16 2 9" xfId="8557"/>
    <cellStyle name="Normal 2 2 2 2 2 16 3" xfId="4722"/>
    <cellStyle name="Normal 2 2 2 2 2 16 4" xfId="3529"/>
    <cellStyle name="Normal 2 2 2 2 2 16 5" xfId="3542"/>
    <cellStyle name="Normal 2 2 2 2 2 16 6" xfId="5453"/>
    <cellStyle name="Normal 2 2 2 2 2 16 7" xfId="5608"/>
    <cellStyle name="Normal 2 2 2 2 2 16 8" xfId="6474"/>
    <cellStyle name="Normal 2 2 2 2 2 16 9" xfId="6691"/>
    <cellStyle name="Normal 2 2 2 2 2 17" xfId="4082"/>
    <cellStyle name="Normal 2 2 2 2 2 18" xfId="4077"/>
    <cellStyle name="Normal 2 2 2 2 2 19" xfId="4075"/>
    <cellStyle name="Normal 2 2 2 2 2 2" xfId="1629"/>
    <cellStyle name="Normal 2 2 2 2 2 2 10" xfId="2710"/>
    <cellStyle name="Normal 2 2 2 2 2 2 10 2" xfId="22289"/>
    <cellStyle name="Normal 2 2 2 2 2 2 10 3" xfId="22290"/>
    <cellStyle name="Normal 2 2 2 2 2 2 10 4" xfId="22291"/>
    <cellStyle name="Normal 2 2 2 2 2 2 10 5" xfId="22288"/>
    <cellStyle name="Normal 2 2 2 2 2 2 11" xfId="2711"/>
    <cellStyle name="Normal 2 2 2 2 2 2 11 2" xfId="22292"/>
    <cellStyle name="Normal 2 2 2 2 2 2 11 3" xfId="22540"/>
    <cellStyle name="Normal 2 2 2 2 2 2 12" xfId="2712"/>
    <cellStyle name="Normal 2 2 2 2 2 2 12 2" xfId="22293"/>
    <cellStyle name="Normal 2 2 2 2 2 2 12 3" xfId="22541"/>
    <cellStyle name="Normal 2 2 2 2 2 2 13" xfId="2713"/>
    <cellStyle name="Normal 2 2 2 2 2 2 14" xfId="2714"/>
    <cellStyle name="Normal 2 2 2 2 2 2 15" xfId="2715"/>
    <cellStyle name="Normal 2 2 2 2 2 2 16" xfId="3100"/>
    <cellStyle name="Normal 2 2 2 2 2 2 16 10" xfId="7476"/>
    <cellStyle name="Normal 2 2 2 2 2 2 16 11" xfId="7956"/>
    <cellStyle name="Normal 2 2 2 2 2 2 16 12" xfId="8417"/>
    <cellStyle name="Normal 2 2 2 2 2 2 16 2" xfId="3186"/>
    <cellStyle name="Normal 2 2 2 2 2 2 16 2 10" xfId="8757"/>
    <cellStyle name="Normal 2 2 2 2 2 2 16 2 11" xfId="8931"/>
    <cellStyle name="Normal 2 2 2 2 2 2 16 2 2" xfId="5109"/>
    <cellStyle name="Normal 2 2 2 2 2 2 16 2 2 10" xfId="8794"/>
    <cellStyle name="Normal 2 2 2 2 2 2 16 2 2 11" xfId="8967"/>
    <cellStyle name="Normal 2 2 2 2 2 2 16 2 2 2" xfId="5185"/>
    <cellStyle name="Normal 2 2 2 2 2 2 16 2 2 3" xfId="5703"/>
    <cellStyle name="Normal 2 2 2 2 2 2 16 2 2 4" xfId="6209"/>
    <cellStyle name="Normal 2 2 2 2 2 2 16 2 2 5" xfId="6716"/>
    <cellStyle name="Normal 2 2 2 2 2 2 16 2 2 6" xfId="7214"/>
    <cellStyle name="Normal 2 2 2 2 2 2 16 2 2 7" xfId="7714"/>
    <cellStyle name="Normal 2 2 2 2 2 2 16 2 2 8" xfId="8190"/>
    <cellStyle name="Normal 2 2 2 2 2 2 16 2 2 9" xfId="8596"/>
    <cellStyle name="Normal 2 2 2 2 2 2 16 2 3" xfId="5631"/>
    <cellStyle name="Normal 2 2 2 2 2 2 16 2 4" xfId="6136"/>
    <cellStyle name="Normal 2 2 2 2 2 2 16 2 5" xfId="6642"/>
    <cellStyle name="Normal 2 2 2 2 2 2 16 2 6" xfId="7142"/>
    <cellStyle name="Normal 2 2 2 2 2 2 16 2 7" xfId="7644"/>
    <cellStyle name="Normal 2 2 2 2 2 2 16 2 8" xfId="8120"/>
    <cellStyle name="Normal 2 2 2 2 2 2 16 2 9" xfId="8558"/>
    <cellStyle name="Normal 2 2 2 2 2 2 16 3" xfId="4723"/>
    <cellStyle name="Normal 2 2 2 2 2 2 16 4" xfId="4590"/>
    <cellStyle name="Normal 2 2 2 2 2 2 16 5" xfId="3543"/>
    <cellStyle name="Normal 2 2 2 2 2 2 16 6" xfId="5452"/>
    <cellStyle name="Normal 2 2 2 2 2 2 16 7" xfId="5967"/>
    <cellStyle name="Normal 2 2 2 2 2 2 16 8" xfId="6473"/>
    <cellStyle name="Normal 2 2 2 2 2 2 16 9" xfId="6620"/>
    <cellStyle name="Normal 2 2 2 2 2 2 17" xfId="4087"/>
    <cellStyle name="Normal 2 2 2 2 2 2 18" xfId="4073"/>
    <cellStyle name="Normal 2 2 2 2 2 2 19" xfId="4080"/>
    <cellStyle name="Normal 2 2 2 2 2 2 2" xfId="1630"/>
    <cellStyle name="Normal 2 2 2 2 2 2 2 10" xfId="2717"/>
    <cellStyle name="Normal 2 2 2 2 2 2 2 10 2" xfId="22294"/>
    <cellStyle name="Normal 2 2 2 2 2 2 2 10 3" xfId="22542"/>
    <cellStyle name="Normal 2 2 2 2 2 2 2 11" xfId="2718"/>
    <cellStyle name="Normal 2 2 2 2 2 2 2 11 2" xfId="22295"/>
    <cellStyle name="Normal 2 2 2 2 2 2 2 11 3" xfId="22543"/>
    <cellStyle name="Normal 2 2 2 2 2 2 2 12" xfId="2719"/>
    <cellStyle name="Normal 2 2 2 2 2 2 2 13" xfId="2720"/>
    <cellStyle name="Normal 2 2 2 2 2 2 2 14" xfId="2721"/>
    <cellStyle name="Normal 2 2 2 2 2 2 2 15" xfId="3101"/>
    <cellStyle name="Normal 2 2 2 2 2 2 2 15 10" xfId="7475"/>
    <cellStyle name="Normal 2 2 2 2 2 2 2 15 11" xfId="7955"/>
    <cellStyle name="Normal 2 2 2 2 2 2 2 15 12" xfId="8416"/>
    <cellStyle name="Normal 2 2 2 2 2 2 2 15 2" xfId="3187"/>
    <cellStyle name="Normal 2 2 2 2 2 2 2 15 2 10" xfId="8758"/>
    <cellStyle name="Normal 2 2 2 2 2 2 2 15 2 11" xfId="8932"/>
    <cellStyle name="Normal 2 2 2 2 2 2 2 15 2 2" xfId="5110"/>
    <cellStyle name="Normal 2 2 2 2 2 2 2 15 2 2 10" xfId="8795"/>
    <cellStyle name="Normal 2 2 2 2 2 2 2 15 2 2 11" xfId="8968"/>
    <cellStyle name="Normal 2 2 2 2 2 2 2 15 2 2 2" xfId="5186"/>
    <cellStyle name="Normal 2 2 2 2 2 2 2 15 2 2 3" xfId="5704"/>
    <cellStyle name="Normal 2 2 2 2 2 2 2 15 2 2 4" xfId="6210"/>
    <cellStyle name="Normal 2 2 2 2 2 2 2 15 2 2 5" xfId="6717"/>
    <cellStyle name="Normal 2 2 2 2 2 2 2 15 2 2 6" xfId="7215"/>
    <cellStyle name="Normal 2 2 2 2 2 2 2 15 2 2 7" xfId="7715"/>
    <cellStyle name="Normal 2 2 2 2 2 2 2 15 2 2 8" xfId="8191"/>
    <cellStyle name="Normal 2 2 2 2 2 2 2 15 2 2 9" xfId="8597"/>
    <cellStyle name="Normal 2 2 2 2 2 2 2 15 2 3" xfId="5632"/>
    <cellStyle name="Normal 2 2 2 2 2 2 2 15 2 4" xfId="6137"/>
    <cellStyle name="Normal 2 2 2 2 2 2 2 15 2 5" xfId="6643"/>
    <cellStyle name="Normal 2 2 2 2 2 2 2 15 2 6" xfId="7143"/>
    <cellStyle name="Normal 2 2 2 2 2 2 2 15 2 7" xfId="7645"/>
    <cellStyle name="Normal 2 2 2 2 2 2 2 15 2 8" xfId="8121"/>
    <cellStyle name="Normal 2 2 2 2 2 2 2 15 2 9" xfId="8559"/>
    <cellStyle name="Normal 2 2 2 2 2 2 2 15 3" xfId="4724"/>
    <cellStyle name="Normal 2 2 2 2 2 2 2 15 4" xfId="4589"/>
    <cellStyle name="Normal 2 2 2 2 2 2 2 15 5" xfId="3544"/>
    <cellStyle name="Normal 2 2 2 2 2 2 2 15 6" xfId="5451"/>
    <cellStyle name="Normal 2 2 2 2 2 2 2 15 7" xfId="5966"/>
    <cellStyle name="Normal 2 2 2 2 2 2 2 15 8" xfId="6472"/>
    <cellStyle name="Normal 2 2 2 2 2 2 2 15 9" xfId="6978"/>
    <cellStyle name="Normal 2 2 2 2 2 2 2 16" xfId="4091"/>
    <cellStyle name="Normal 2 2 2 2 2 2 2 17" xfId="4067"/>
    <cellStyle name="Normal 2 2 2 2 2 2 2 18" xfId="4086"/>
    <cellStyle name="Normal 2 2 2 2 2 2 2 19" xfId="4065"/>
    <cellStyle name="Normal 2 2 2 2 2 2 2 2" xfId="1631"/>
    <cellStyle name="Normal 2 2 2 2 2 2 2 2 10" xfId="2723"/>
    <cellStyle name="Normal 2 2 2 2 2 2 2 2 10 2" xfId="22296"/>
    <cellStyle name="Normal 2 2 2 2 2 2 2 2 10 3" xfId="22544"/>
    <cellStyle name="Normal 2 2 2 2 2 2 2 2 11" xfId="2724"/>
    <cellStyle name="Normal 2 2 2 2 2 2 2 2 11 2" xfId="22297"/>
    <cellStyle name="Normal 2 2 2 2 2 2 2 2 11 3" xfId="22545"/>
    <cellStyle name="Normal 2 2 2 2 2 2 2 2 12" xfId="2725"/>
    <cellStyle name="Normal 2 2 2 2 2 2 2 2 13" xfId="2726"/>
    <cellStyle name="Normal 2 2 2 2 2 2 2 2 14" xfId="2727"/>
    <cellStyle name="Normal 2 2 2 2 2 2 2 2 15" xfId="3102"/>
    <cellStyle name="Normal 2 2 2 2 2 2 2 2 15 10" xfId="7474"/>
    <cellStyle name="Normal 2 2 2 2 2 2 2 2 15 11" xfId="7954"/>
    <cellStyle name="Normal 2 2 2 2 2 2 2 2 15 12" xfId="8415"/>
    <cellStyle name="Normal 2 2 2 2 2 2 2 2 15 2" xfId="3188"/>
    <cellStyle name="Normal 2 2 2 2 2 2 2 2 15 2 10" xfId="8759"/>
    <cellStyle name="Normal 2 2 2 2 2 2 2 2 15 2 11" xfId="8933"/>
    <cellStyle name="Normal 2 2 2 2 2 2 2 2 15 2 2" xfId="5111"/>
    <cellStyle name="Normal 2 2 2 2 2 2 2 2 15 2 2 10" xfId="8796"/>
    <cellStyle name="Normal 2 2 2 2 2 2 2 2 15 2 2 11" xfId="8969"/>
    <cellStyle name="Normal 2 2 2 2 2 2 2 2 15 2 2 2" xfId="5187"/>
    <cellStyle name="Normal 2 2 2 2 2 2 2 2 15 2 2 3" xfId="5705"/>
    <cellStyle name="Normal 2 2 2 2 2 2 2 2 15 2 2 4" xfId="6211"/>
    <cellStyle name="Normal 2 2 2 2 2 2 2 2 15 2 2 5" xfId="6718"/>
    <cellStyle name="Normal 2 2 2 2 2 2 2 2 15 2 2 6" xfId="7216"/>
    <cellStyle name="Normal 2 2 2 2 2 2 2 2 15 2 2 7" xfId="7716"/>
    <cellStyle name="Normal 2 2 2 2 2 2 2 2 15 2 2 8" xfId="8192"/>
    <cellStyle name="Normal 2 2 2 2 2 2 2 2 15 2 2 9" xfId="8598"/>
    <cellStyle name="Normal 2 2 2 2 2 2 2 2 15 2 3" xfId="5633"/>
    <cellStyle name="Normal 2 2 2 2 2 2 2 2 15 2 4" xfId="6138"/>
    <cellStyle name="Normal 2 2 2 2 2 2 2 2 15 2 5" xfId="6644"/>
    <cellStyle name="Normal 2 2 2 2 2 2 2 2 15 2 6" xfId="7144"/>
    <cellStyle name="Normal 2 2 2 2 2 2 2 2 15 2 7" xfId="7646"/>
    <cellStyle name="Normal 2 2 2 2 2 2 2 2 15 2 8" xfId="8122"/>
    <cellStyle name="Normal 2 2 2 2 2 2 2 2 15 2 9" xfId="8560"/>
    <cellStyle name="Normal 2 2 2 2 2 2 2 2 15 3" xfId="4725"/>
    <cellStyle name="Normal 2 2 2 2 2 2 2 2 15 4" xfId="4588"/>
    <cellStyle name="Normal 2 2 2 2 2 2 2 2 15 5" xfId="3545"/>
    <cellStyle name="Normal 2 2 2 2 2 2 2 2 15 6" xfId="5450"/>
    <cellStyle name="Normal 2 2 2 2 2 2 2 2 15 7" xfId="5965"/>
    <cellStyle name="Normal 2 2 2 2 2 2 2 2 15 8" xfId="6471"/>
    <cellStyle name="Normal 2 2 2 2 2 2 2 2 15 9" xfId="6977"/>
    <cellStyle name="Normal 2 2 2 2 2 2 2 2 16" xfId="4095"/>
    <cellStyle name="Normal 2 2 2 2 2 2 2 2 17" xfId="4063"/>
    <cellStyle name="Normal 2 2 2 2 2 2 2 2 18" xfId="4092"/>
    <cellStyle name="Normal 2 2 2 2 2 2 2 2 19" xfId="4059"/>
    <cellStyle name="Normal 2 2 2 2 2 2 2 2 2" xfId="1632"/>
    <cellStyle name="Normal 2 2 2 2 2 2 2 2 2 10" xfId="2729"/>
    <cellStyle name="Normal 2 2 2 2 2 2 2 2 2 10 2" xfId="22298"/>
    <cellStyle name="Normal 2 2 2 2 2 2 2 2 2 10 3" xfId="22546"/>
    <cellStyle name="Normal 2 2 2 2 2 2 2 2 2 11" xfId="2730"/>
    <cellStyle name="Normal 2 2 2 2 2 2 2 2 2 12" xfId="2731"/>
    <cellStyle name="Normal 2 2 2 2 2 2 2 2 2 13" xfId="2732"/>
    <cellStyle name="Normal 2 2 2 2 2 2 2 2 2 14" xfId="3103"/>
    <cellStyle name="Normal 2 2 2 2 2 2 2 2 2 14 10" xfId="7473"/>
    <cellStyle name="Normal 2 2 2 2 2 2 2 2 2 14 11" xfId="7953"/>
    <cellStyle name="Normal 2 2 2 2 2 2 2 2 2 14 12" xfId="8414"/>
    <cellStyle name="Normal 2 2 2 2 2 2 2 2 2 14 2" xfId="3189"/>
    <cellStyle name="Normal 2 2 2 2 2 2 2 2 2 14 2 10" xfId="8760"/>
    <cellStyle name="Normal 2 2 2 2 2 2 2 2 2 14 2 11" xfId="8934"/>
    <cellStyle name="Normal 2 2 2 2 2 2 2 2 2 14 2 2" xfId="5112"/>
    <cellStyle name="Normal 2 2 2 2 2 2 2 2 2 14 2 2 10" xfId="8797"/>
    <cellStyle name="Normal 2 2 2 2 2 2 2 2 2 14 2 2 11" xfId="8970"/>
    <cellStyle name="Normal 2 2 2 2 2 2 2 2 2 14 2 2 2" xfId="5188"/>
    <cellStyle name="Normal 2 2 2 2 2 2 2 2 2 14 2 2 3" xfId="5706"/>
    <cellStyle name="Normal 2 2 2 2 2 2 2 2 2 14 2 2 4" xfId="6212"/>
    <cellStyle name="Normal 2 2 2 2 2 2 2 2 2 14 2 2 5" xfId="6719"/>
    <cellStyle name="Normal 2 2 2 2 2 2 2 2 2 14 2 2 6" xfId="7217"/>
    <cellStyle name="Normal 2 2 2 2 2 2 2 2 2 14 2 2 7" xfId="7717"/>
    <cellStyle name="Normal 2 2 2 2 2 2 2 2 2 14 2 2 8" xfId="8193"/>
    <cellStyle name="Normal 2 2 2 2 2 2 2 2 2 14 2 2 9" xfId="8599"/>
    <cellStyle name="Normal 2 2 2 2 2 2 2 2 2 14 2 3" xfId="5634"/>
    <cellStyle name="Normal 2 2 2 2 2 2 2 2 2 14 2 4" xfId="6139"/>
    <cellStyle name="Normal 2 2 2 2 2 2 2 2 2 14 2 5" xfId="6645"/>
    <cellStyle name="Normal 2 2 2 2 2 2 2 2 2 14 2 6" xfId="7145"/>
    <cellStyle name="Normal 2 2 2 2 2 2 2 2 2 14 2 7" xfId="7647"/>
    <cellStyle name="Normal 2 2 2 2 2 2 2 2 2 14 2 8" xfId="8123"/>
    <cellStyle name="Normal 2 2 2 2 2 2 2 2 2 14 2 9" xfId="8561"/>
    <cellStyle name="Normal 2 2 2 2 2 2 2 2 2 14 3" xfId="4726"/>
    <cellStyle name="Normal 2 2 2 2 2 2 2 2 2 14 4" xfId="4587"/>
    <cellStyle name="Normal 2 2 2 2 2 2 2 2 2 14 5" xfId="3546"/>
    <cellStyle name="Normal 2 2 2 2 2 2 2 2 2 14 6" xfId="5449"/>
    <cellStyle name="Normal 2 2 2 2 2 2 2 2 2 14 7" xfId="5964"/>
    <cellStyle name="Normal 2 2 2 2 2 2 2 2 2 14 8" xfId="6470"/>
    <cellStyle name="Normal 2 2 2 2 2 2 2 2 2 14 9" xfId="6976"/>
    <cellStyle name="Normal 2 2 2 2 2 2 2 2 2 15" xfId="4099"/>
    <cellStyle name="Normal 2 2 2 2 2 2 2 2 2 16" xfId="4058"/>
    <cellStyle name="Normal 2 2 2 2 2 2 2 2 2 17" xfId="4097"/>
    <cellStyle name="Normal 2 2 2 2 2 2 2 2 2 18" xfId="4054"/>
    <cellStyle name="Normal 2 2 2 2 2 2 2 2 2 19" xfId="4104"/>
    <cellStyle name="Normal 2 2 2 2 2 2 2 2 2 2" xfId="2728"/>
    <cellStyle name="Normal 2 2 2 2 2 2 2 2 2 2 10" xfId="2734"/>
    <cellStyle name="Normal 2 2 2 2 2 2 2 2 2 2 10 2" xfId="22299"/>
    <cellStyle name="Normal 2 2 2 2 2 2 2 2 2 2 10 3" xfId="22547"/>
    <cellStyle name="Normal 2 2 2 2 2 2 2 2 2 2 11" xfId="2735"/>
    <cellStyle name="Normal 2 2 2 2 2 2 2 2 2 2 12" xfId="2736"/>
    <cellStyle name="Normal 2 2 2 2 2 2 2 2 2 2 13" xfId="2737"/>
    <cellStyle name="Normal 2 2 2 2 2 2 2 2 2 2 14" xfId="3104"/>
    <cellStyle name="Normal 2 2 2 2 2 2 2 2 2 2 14 10" xfId="8517"/>
    <cellStyle name="Normal 2 2 2 2 2 2 2 2 2 2 14 11" xfId="8719"/>
    <cellStyle name="Normal 2 2 2 2 2 2 2 2 2 2 14 12" xfId="8894"/>
    <cellStyle name="Normal 2 2 2 2 2 2 2 2 2 2 14 2" xfId="3505"/>
    <cellStyle name="Normal 2 2 2 2 2 2 2 2 2 2 14 2 10" xfId="8761"/>
    <cellStyle name="Normal 2 2 2 2 2 2 2 2 2 2 14 2 11" xfId="8935"/>
    <cellStyle name="Normal 2 2 2 2 2 2 2 2 2 2 14 2 2" xfId="5113"/>
    <cellStyle name="Normal 2 2 2 2 2 2 2 2 2 2 14 2 2 10" xfId="8823"/>
    <cellStyle name="Normal 2 2 2 2 2 2 2 2 2 2 14 2 2 11" xfId="8992"/>
    <cellStyle name="Normal 2 2 2 2 2 2 2 2 2 2 14 2 2 2" xfId="5483"/>
    <cellStyle name="Normal 2 2 2 2 2 2 2 2 2 2 14 2 2 3" xfId="5998"/>
    <cellStyle name="Normal 2 2 2 2 2 2 2 2 2 2 14 2 2 4" xfId="6505"/>
    <cellStyle name="Normal 2 2 2 2 2 2 2 2 2 2 14 2 2 5" xfId="7009"/>
    <cellStyle name="Normal 2 2 2 2 2 2 2 2 2 2 14 2 2 6" xfId="7507"/>
    <cellStyle name="Normal 2 2 2 2 2 2 2 2 2 2 14 2 2 7" xfId="7985"/>
    <cellStyle name="Normal 2 2 2 2 2 2 2 2 2 2 14 2 2 8" xfId="8446"/>
    <cellStyle name="Normal 2 2 2 2 2 2 2 2 2 2 14 2 2 9" xfId="8648"/>
    <cellStyle name="Normal 2 2 2 2 2 2 2 2 2 2 14 2 3" xfId="5635"/>
    <cellStyle name="Normal 2 2 2 2 2 2 2 2 2 2 14 2 4" xfId="6140"/>
    <cellStyle name="Normal 2 2 2 2 2 2 2 2 2 2 14 2 5" xfId="6646"/>
    <cellStyle name="Normal 2 2 2 2 2 2 2 2 2 2 14 2 6" xfId="7146"/>
    <cellStyle name="Normal 2 2 2 2 2 2 2 2 2 2 14 2 7" xfId="7648"/>
    <cellStyle name="Normal 2 2 2 2 2 2 2 2 2 2 14 2 8" xfId="8124"/>
    <cellStyle name="Normal 2 2 2 2 2 2 2 2 2 2 14 2 9" xfId="8562"/>
    <cellStyle name="Normal 2 2 2 2 2 2 2 2 2 2 14 3" xfId="5044"/>
    <cellStyle name="Normal 2 2 2 2 2 2 2 2 2 2 14 4" xfId="5563"/>
    <cellStyle name="Normal 2 2 2 2 2 2 2 2 2 2 14 5" xfId="6069"/>
    <cellStyle name="Normal 2 2 2 2 2 2 2 2 2 2 14 6" xfId="6576"/>
    <cellStyle name="Normal 2 2 2 2 2 2 2 2 2 2 14 7" xfId="7080"/>
    <cellStyle name="Normal 2 2 2 2 2 2 2 2 2 2 14 8" xfId="7579"/>
    <cellStyle name="Normal 2 2 2 2 2 2 2 2 2 2 14 9" xfId="8056"/>
    <cellStyle name="Normal 2 2 2 2 2 2 2 2 2 2 15" xfId="4103"/>
    <cellStyle name="Normal 2 2 2 2 2 2 2 2 2 2 16" xfId="4055"/>
    <cellStyle name="Normal 2 2 2 2 2 2 2 2 2 2 17" xfId="4101"/>
    <cellStyle name="Normal 2 2 2 2 2 2 2 2 2 2 18" xfId="4043"/>
    <cellStyle name="Normal 2 2 2 2 2 2 2 2 2 2 19" xfId="4118"/>
    <cellStyle name="Normal 2 2 2 2 2 2 2 2 2 2 2" xfId="2733"/>
    <cellStyle name="Normal 2 2 2 2 2 2 2 2 2 2 2 10" xfId="3105"/>
    <cellStyle name="Normal 2 2 2 2 2 2 2 2 2 2 2 10 10" xfId="8518"/>
    <cellStyle name="Normal 2 2 2 2 2 2 2 2 2 2 2 10 11" xfId="8720"/>
    <cellStyle name="Normal 2 2 2 2 2 2 2 2 2 2 2 10 12" xfId="8895"/>
    <cellStyle name="Normal 2 2 2 2 2 2 2 2 2 2 2 10 2" xfId="3506"/>
    <cellStyle name="Normal 2 2 2 2 2 2 2 2 2 2 2 10 2 10" xfId="8762"/>
    <cellStyle name="Normal 2 2 2 2 2 2 2 2 2 2 2 10 2 11" xfId="8936"/>
    <cellStyle name="Normal 2 2 2 2 2 2 2 2 2 2 2 10 2 2" xfId="5114"/>
    <cellStyle name="Normal 2 2 2 2 2 2 2 2 2 2 2 10 2 2 10" xfId="8824"/>
    <cellStyle name="Normal 2 2 2 2 2 2 2 2 2 2 2 10 2 2 11" xfId="8993"/>
    <cellStyle name="Normal 2 2 2 2 2 2 2 2 2 2 2 10 2 2 2" xfId="5484"/>
    <cellStyle name="Normal 2 2 2 2 2 2 2 2 2 2 2 10 2 2 3" xfId="5999"/>
    <cellStyle name="Normal 2 2 2 2 2 2 2 2 2 2 2 10 2 2 4" xfId="6506"/>
    <cellStyle name="Normal 2 2 2 2 2 2 2 2 2 2 2 10 2 2 5" xfId="7010"/>
    <cellStyle name="Normal 2 2 2 2 2 2 2 2 2 2 2 10 2 2 6" xfId="7508"/>
    <cellStyle name="Normal 2 2 2 2 2 2 2 2 2 2 2 10 2 2 7" xfId="7986"/>
    <cellStyle name="Normal 2 2 2 2 2 2 2 2 2 2 2 10 2 2 8" xfId="8447"/>
    <cellStyle name="Normal 2 2 2 2 2 2 2 2 2 2 2 10 2 2 9" xfId="8649"/>
    <cellStyle name="Normal 2 2 2 2 2 2 2 2 2 2 2 10 2 3" xfId="5636"/>
    <cellStyle name="Normal 2 2 2 2 2 2 2 2 2 2 2 10 2 4" xfId="6141"/>
    <cellStyle name="Normal 2 2 2 2 2 2 2 2 2 2 2 10 2 5" xfId="6647"/>
    <cellStyle name="Normal 2 2 2 2 2 2 2 2 2 2 2 10 2 6" xfId="7147"/>
    <cellStyle name="Normal 2 2 2 2 2 2 2 2 2 2 2 10 2 7" xfId="7649"/>
    <cellStyle name="Normal 2 2 2 2 2 2 2 2 2 2 2 10 2 8" xfId="8125"/>
    <cellStyle name="Normal 2 2 2 2 2 2 2 2 2 2 2 10 2 9" xfId="8563"/>
    <cellStyle name="Normal 2 2 2 2 2 2 2 2 2 2 2 10 3" xfId="5045"/>
    <cellStyle name="Normal 2 2 2 2 2 2 2 2 2 2 2 10 4" xfId="5564"/>
    <cellStyle name="Normal 2 2 2 2 2 2 2 2 2 2 2 10 5" xfId="6070"/>
    <cellStyle name="Normal 2 2 2 2 2 2 2 2 2 2 2 10 6" xfId="6577"/>
    <cellStyle name="Normal 2 2 2 2 2 2 2 2 2 2 2 10 7" xfId="7081"/>
    <cellStyle name="Normal 2 2 2 2 2 2 2 2 2 2 2 10 8" xfId="7580"/>
    <cellStyle name="Normal 2 2 2 2 2 2 2 2 2 2 2 10 9" xfId="8057"/>
    <cellStyle name="Normal 2 2 2 2 2 2 2 2 2 2 2 11" xfId="4107"/>
    <cellStyle name="Normal 2 2 2 2 2 2 2 2 2 2 2 12" xfId="4051"/>
    <cellStyle name="Normal 2 2 2 2 2 2 2 2 2 2 2 13" xfId="4106"/>
    <cellStyle name="Normal 2 2 2 2 2 2 2 2 2 2 2 14" xfId="5103"/>
    <cellStyle name="Normal 2 2 2 2 2 2 2 2 2 2 2 15" xfId="4122"/>
    <cellStyle name="Normal 2 2 2 2 2 2 2 2 2 2 2 16" xfId="4025"/>
    <cellStyle name="Normal 2 2 2 2 2 2 2 2 2 2 2 17" xfId="4133"/>
    <cellStyle name="Normal 2 2 2 2 2 2 2 2 2 2 2 18" xfId="4011"/>
    <cellStyle name="Normal 2 2 2 2 2 2 2 2 2 2 2 19" xfId="4144"/>
    <cellStyle name="Normal 2 2 2 2 2 2 2 2 2 2 2 2" xfId="2738"/>
    <cellStyle name="Normal 2 2 2 2 2 2 2 2 2 2 2 2 10" xfId="3106"/>
    <cellStyle name="Normal 2 2 2 2 2 2 2 2 2 2 2 2 10 10" xfId="8519"/>
    <cellStyle name="Normal 2 2 2 2 2 2 2 2 2 2 2 2 10 11" xfId="8721"/>
    <cellStyle name="Normal 2 2 2 2 2 2 2 2 2 2 2 2 10 12" xfId="8896"/>
    <cellStyle name="Normal 2 2 2 2 2 2 2 2 2 2 2 2 10 2" xfId="3507"/>
    <cellStyle name="Normal 2 2 2 2 2 2 2 2 2 2 2 2 10 2 10" xfId="8763"/>
    <cellStyle name="Normal 2 2 2 2 2 2 2 2 2 2 2 2 10 2 11" xfId="8937"/>
    <cellStyle name="Normal 2 2 2 2 2 2 2 2 2 2 2 2 10 2 2" xfId="5115"/>
    <cellStyle name="Normal 2 2 2 2 2 2 2 2 2 2 2 2 10 2 2 10" xfId="8825"/>
    <cellStyle name="Normal 2 2 2 2 2 2 2 2 2 2 2 2 10 2 2 11" xfId="8994"/>
    <cellStyle name="Normal 2 2 2 2 2 2 2 2 2 2 2 2 10 2 2 2" xfId="5485"/>
    <cellStyle name="Normal 2 2 2 2 2 2 2 2 2 2 2 2 10 2 2 3" xfId="6000"/>
    <cellStyle name="Normal 2 2 2 2 2 2 2 2 2 2 2 2 10 2 2 4" xfId="6507"/>
    <cellStyle name="Normal 2 2 2 2 2 2 2 2 2 2 2 2 10 2 2 5" xfId="7011"/>
    <cellStyle name="Normal 2 2 2 2 2 2 2 2 2 2 2 2 10 2 2 6" xfId="7509"/>
    <cellStyle name="Normal 2 2 2 2 2 2 2 2 2 2 2 2 10 2 2 7" xfId="7987"/>
    <cellStyle name="Normal 2 2 2 2 2 2 2 2 2 2 2 2 10 2 2 8" xfId="8448"/>
    <cellStyle name="Normal 2 2 2 2 2 2 2 2 2 2 2 2 10 2 2 9" xfId="8650"/>
    <cellStyle name="Normal 2 2 2 2 2 2 2 2 2 2 2 2 10 2 3" xfId="5637"/>
    <cellStyle name="Normal 2 2 2 2 2 2 2 2 2 2 2 2 10 2 4" xfId="6142"/>
    <cellStyle name="Normal 2 2 2 2 2 2 2 2 2 2 2 2 10 2 5" xfId="6648"/>
    <cellStyle name="Normal 2 2 2 2 2 2 2 2 2 2 2 2 10 2 6" xfId="7148"/>
    <cellStyle name="Normal 2 2 2 2 2 2 2 2 2 2 2 2 10 2 7" xfId="7650"/>
    <cellStyle name="Normal 2 2 2 2 2 2 2 2 2 2 2 2 10 2 8" xfId="8126"/>
    <cellStyle name="Normal 2 2 2 2 2 2 2 2 2 2 2 2 10 2 9" xfId="8564"/>
    <cellStyle name="Normal 2 2 2 2 2 2 2 2 2 2 2 2 10 3" xfId="5046"/>
    <cellStyle name="Normal 2 2 2 2 2 2 2 2 2 2 2 2 10 4" xfId="5565"/>
    <cellStyle name="Normal 2 2 2 2 2 2 2 2 2 2 2 2 10 5" xfId="6071"/>
    <cellStyle name="Normal 2 2 2 2 2 2 2 2 2 2 2 2 10 6" xfId="6578"/>
    <cellStyle name="Normal 2 2 2 2 2 2 2 2 2 2 2 2 10 7" xfId="7082"/>
    <cellStyle name="Normal 2 2 2 2 2 2 2 2 2 2 2 2 10 8" xfId="7581"/>
    <cellStyle name="Normal 2 2 2 2 2 2 2 2 2 2 2 2 10 9" xfId="8058"/>
    <cellStyle name="Normal 2 2 2 2 2 2 2 2 2 2 2 2 11" xfId="4108"/>
    <cellStyle name="Normal 2 2 2 2 2 2 2 2 2 2 2 2 12" xfId="4050"/>
    <cellStyle name="Normal 2 2 2 2 2 2 2 2 2 2 2 2 13" xfId="5119"/>
    <cellStyle name="Normal 2 2 2 2 2 2 2 2 2 2 2 2 14" xfId="4037"/>
    <cellStyle name="Normal 2 2 2 2 2 2 2 2 2 2 2 2 15" xfId="4124"/>
    <cellStyle name="Normal 2 2 2 2 2 2 2 2 2 2 2 2 16" xfId="4024"/>
    <cellStyle name="Normal 2 2 2 2 2 2 2 2 2 2 2 2 17" xfId="4134"/>
    <cellStyle name="Normal 2 2 2 2 2 2 2 2 2 2 2 2 18" xfId="4010"/>
    <cellStyle name="Normal 2 2 2 2 2 2 2 2 2 2 2 2 19" xfId="4146"/>
    <cellStyle name="Normal 2 2 2 2 2 2 2 2 2 2 2 2 2" xfId="2739"/>
    <cellStyle name="Normal 2 2 2 2 2 2 2 2 2 2 2 2 2 10" xfId="4109"/>
    <cellStyle name="Normal 2 2 2 2 2 2 2 2 2 2 2 2 2 11" xfId="4049"/>
    <cellStyle name="Normal 2 2 2 2 2 2 2 2 2 2 2 2 2 12" xfId="4113"/>
    <cellStyle name="Normal 2 2 2 2 2 2 2 2 2 2 2 2 2 13" xfId="4036"/>
    <cellStyle name="Normal 2 2 2 2 2 2 2 2 2 2 2 2 2 14" xfId="4125"/>
    <cellStyle name="Normal 2 2 2 2 2 2 2 2 2 2 2 2 2 15" xfId="4023"/>
    <cellStyle name="Normal 2 2 2 2 2 2 2 2 2 2 2 2 2 16" xfId="4136"/>
    <cellStyle name="Normal 2 2 2 2 2 2 2 2 2 2 2 2 2 17" xfId="4009"/>
    <cellStyle name="Normal 2 2 2 2 2 2 2 2 2 2 2 2 2 18" xfId="4147"/>
    <cellStyle name="Normal 2 2 2 2 2 2 2 2 2 2 2 2 2 19" xfId="3998"/>
    <cellStyle name="Normal 2 2 2 2 2 2 2 2 2 2 2 2 2 2" xfId="2740"/>
    <cellStyle name="Normal 2 2 2 2 2 2 2 2 2 2 2 2 2 2 10" xfId="4137"/>
    <cellStyle name="Normal 2 2 2 2 2 2 2 2 2 2 2 2 2 2 11" xfId="4008"/>
    <cellStyle name="Normal 2 2 2 2 2 2 2 2 2 2 2 2 2 2 12" xfId="4148"/>
    <cellStyle name="Normal 2 2 2 2 2 2 2 2 2 2 2 2 2 2 13" xfId="3997"/>
    <cellStyle name="Normal 2 2 2 2 2 2 2 2 2 2 2 2 2 2 14" xfId="10998"/>
    <cellStyle name="Normal 2 2 2 2 2 2 2 2 2 2 2 2 2 2 15" xfId="12472"/>
    <cellStyle name="Normal 2 2 2 2 2 2 2 2 2 2 2 2 2 2 16" xfId="13422"/>
    <cellStyle name="Normal 2 2 2 2 2 2 2 2 2 2 2 2 2 2 17" xfId="10591"/>
    <cellStyle name="Normal 2 2 2 2 2 2 2 2 2 2 2 2 2 2 18" xfId="15135"/>
    <cellStyle name="Normal 2 2 2 2 2 2 2 2 2 2 2 2 2 2 19" xfId="15524"/>
    <cellStyle name="Normal 2 2 2 2 2 2 2 2 2 2 2 2 2 2 2" xfId="2741"/>
    <cellStyle name="Normal 2 2 2 2 2 2 2 2 2 2 2 2 2 2 2 10" xfId="4138"/>
    <cellStyle name="Normal 2 2 2 2 2 2 2 2 2 2 2 2 2 2 2 11" xfId="4007"/>
    <cellStyle name="Normal 2 2 2 2 2 2 2 2 2 2 2 2 2 2 2 12" xfId="4149"/>
    <cellStyle name="Normal 2 2 2 2 2 2 2 2 2 2 2 2 2 2 2 13" xfId="3995"/>
    <cellStyle name="Normal 2 2 2 2 2 2 2 2 2 2 2 2 2 2 2 14" xfId="10999"/>
    <cellStyle name="Normal 2 2 2 2 2 2 2 2 2 2 2 2 2 2 2 15" xfId="11374"/>
    <cellStyle name="Normal 2 2 2 2 2 2 2 2 2 2 2 2 2 2 2 16" xfId="14316"/>
    <cellStyle name="Normal 2 2 2 2 2 2 2 2 2 2 2 2 2 2 2 17" xfId="9725"/>
    <cellStyle name="Normal 2 2 2 2 2 2 2 2 2 2 2 2 2 2 2 18" xfId="11483"/>
    <cellStyle name="Normal 2 2 2 2 2 2 2 2 2 2 2 2 2 2 2 19" xfId="11336"/>
    <cellStyle name="Normal 2 2 2 2 2 2 2 2 2 2 2 2 2 2 2 2" xfId="2742"/>
    <cellStyle name="Normal 2 2 2 2 2 2 2 2 2 2 2 2 2 2 2 2 10" xfId="4139"/>
    <cellStyle name="Normal 2 2 2 2 2 2 2 2 2 2 2 2 2 2 2 2 11" xfId="4006"/>
    <cellStyle name="Normal 2 2 2 2 2 2 2 2 2 2 2 2 2 2 2 2 12" xfId="4150"/>
    <cellStyle name="Normal 2 2 2 2 2 2 2 2 2 2 2 2 2 2 2 2 13" xfId="3994"/>
    <cellStyle name="Normal 2 2 2 2 2 2 2 2 2 2 2 2 2 2 2 2 14" xfId="11000"/>
    <cellStyle name="Normal 2 2 2 2 2 2 2 2 2 2 2 2 2 2 2 2 15" xfId="14959"/>
    <cellStyle name="Normal 2 2 2 2 2 2 2 2 2 2 2 2 2 2 2 2 16" xfId="9103"/>
    <cellStyle name="Normal 2 2 2 2 2 2 2 2 2 2 2 2 2 2 2 2 17" xfId="13700"/>
    <cellStyle name="Normal 2 2 2 2 2 2 2 2 2 2 2 2 2 2 2 2 18" xfId="14524"/>
    <cellStyle name="Normal 2 2 2 2 2 2 2 2 2 2 2 2 2 2 2 2 19" xfId="9202"/>
    <cellStyle name="Normal 2 2 2 2 2 2 2 2 2 2 2 2 2 2 2 2 2" xfId="2743"/>
    <cellStyle name="Normal 2 2 2 2 2 2 2 2 2 2 2 2 2 2 2 2 2 10" xfId="8523"/>
    <cellStyle name="Normal 2 2 2 2 2 2 2 2 2 2 2 2 2 2 2 2 2 11" xfId="8725"/>
    <cellStyle name="Normal 2 2 2 2 2 2 2 2 2 2 2 2 2 2 2 2 2 12" xfId="8900"/>
    <cellStyle name="Normal 2 2 2 2 2 2 2 2 2 2 2 2 2 2 2 2 2 13" xfId="11001"/>
    <cellStyle name="Normal 2 2 2 2 2 2 2 2 2 2 2 2 2 2 2 2 2 14" xfId="14631"/>
    <cellStyle name="Normal 2 2 2 2 2 2 2 2 2 2 2 2 2 2 2 2 2 15" xfId="9420"/>
    <cellStyle name="Normal 2 2 2 2 2 2 2 2 2 2 2 2 2 2 2 2 2 16" xfId="12973"/>
    <cellStyle name="Normal 2 2 2 2 2 2 2 2 2 2 2 2 2 2 2 2 2 17" xfId="12307"/>
    <cellStyle name="Normal 2 2 2 2 2 2 2 2 2 2 2 2 2 2 2 2 2 18" xfId="13274"/>
    <cellStyle name="Normal 2 2 2 2 2 2 2 2 2 2 2 2 2 2 2 2 2 19" xfId="9294"/>
    <cellStyle name="Normal 2 2 2 2 2 2 2 2 2 2 2 2 2 2 2 2 2 2" xfId="3511"/>
    <cellStyle name="Normal 2 2 2 2 2 2 2 2 2 2 2 2 2 2 2 2 2 2 10" xfId="8524"/>
    <cellStyle name="Normal 2 2 2 2 2 2 2 2 2 2 2 2 2 2 2 2 2 2 11" xfId="8726"/>
    <cellStyle name="Normal 2 2 2 2 2 2 2 2 2 2 2 2 2 2 2 2 2 2 12" xfId="8901"/>
    <cellStyle name="Normal 2 2 2 2 2 2 2 2 2 2 2 2 2 2 2 2 2 2 13" xfId="11002"/>
    <cellStyle name="Normal 2 2 2 2 2 2 2 2 2 2 2 2 2 2 2 2 2 2 14" xfId="14294"/>
    <cellStyle name="Normal 2 2 2 2 2 2 2 2 2 2 2 2 2 2 2 2 2 2 15" xfId="9745"/>
    <cellStyle name="Normal 2 2 2 2 2 2 2 2 2 2 2 2 2 2 2 2 2 2 16" xfId="12819"/>
    <cellStyle name="Normal 2 2 2 2 2 2 2 2 2 2 2 2 2 2 2 2 2 2 17" xfId="12680"/>
    <cellStyle name="Normal 2 2 2 2 2 2 2 2 2 2 2 2 2 2 2 2 2 2 18" xfId="15641"/>
    <cellStyle name="Normal 2 2 2 2 2 2 2 2 2 2 2 2 2 2 2 2 2 2 19" xfId="13846"/>
    <cellStyle name="Normal 2 2 2 2 2 2 2 2 2 2 2 2 2 2 2 2 2 2 2" xfId="3512"/>
    <cellStyle name="Normal 2 2 2 2 2 2 2 2 2 2 2 2 2 2 2 2 2 2 2 10" xfId="8829"/>
    <cellStyle name="Normal 2 2 2 2 2 2 2 2 2 2 2 2 2 2 2 2 2 2 2 11" xfId="8998"/>
    <cellStyle name="Normal 2 2 2 2 2 2 2 2 2 2 2 2 2 2 2 2 2 2 2 12" xfId="11549"/>
    <cellStyle name="Normal 2 2 2 2 2 2 2 2 2 2 2 2 2 2 2 2 2 2 2 13" xfId="14807"/>
    <cellStyle name="Normal 2 2 2 2 2 2 2 2 2 2 2 2 2 2 2 2 2 2 2 14" xfId="9248"/>
    <cellStyle name="Normal 2 2 2 2 2 2 2 2 2 2 2 2 2 2 2 2 2 2 2 15" xfId="15033"/>
    <cellStyle name="Normal 2 2 2 2 2 2 2 2 2 2 2 2 2 2 2 2 2 2 2 16" xfId="15420"/>
    <cellStyle name="Normal 2 2 2 2 2 2 2 2 2 2 2 2 2 2 2 2 2 2 2 17" xfId="15802"/>
    <cellStyle name="Normal 2 2 2 2 2 2 2 2 2 2 2 2 2 2 2 2 2 2 2 18" xfId="15145"/>
    <cellStyle name="Normal 2 2 2 2 2 2 2 2 2 2 2 2 2 2 2 2 2 2 2 19" xfId="15186"/>
    <cellStyle name="Normal 2 2 2 2 2 2 2 2 2 2 2 2 2 2 2 2 2 2 2 2" xfId="5489"/>
    <cellStyle name="Normal 2 2 2 2 2 2 2 2 2 2 2 2 2 2 2 2 2 2 2 2 10" xfId="8830"/>
    <cellStyle name="Normal 2 2 2 2 2 2 2 2 2 2 2 2 2 2 2 2 2 2 2 2 11" xfId="8999"/>
    <cellStyle name="Normal 2 2 2 2 2 2 2 2 2 2 2 2 2 2 2 2 2 2 2 2 12" xfId="11550"/>
    <cellStyle name="Normal 2 2 2 2 2 2 2 2 2 2 2 2 2 2 2 2 2 2 2 2 13" xfId="14470"/>
    <cellStyle name="Normal 2 2 2 2 2 2 2 2 2 2 2 2 2 2 2 2 2 2 2 2 14" xfId="9567"/>
    <cellStyle name="Normal 2 2 2 2 2 2 2 2 2 2 2 2 2 2 2 2 2 2 2 2 15" xfId="14544"/>
    <cellStyle name="Normal 2 2 2 2 2 2 2 2 2 2 2 2 2 2 2 2 2 2 2 2 16" xfId="9500"/>
    <cellStyle name="Normal 2 2 2 2 2 2 2 2 2 2 2 2 2 2 2 2 2 2 2 2 17" xfId="12748"/>
    <cellStyle name="Normal 2 2 2 2 2 2 2 2 2 2 2 2 2 2 2 2 2 2 2 2 18" xfId="13264"/>
    <cellStyle name="Normal 2 2 2 2 2 2 2 2 2 2 2 2 2 2 2 2 2 2 2 2 19" xfId="15511"/>
    <cellStyle name="Normal 2 2 2 2 2 2 2 2 2 2 2 2 2 2 2 2 2 2 2 2 2" xfId="5490"/>
    <cellStyle name="Normal 2 2 2 2 2 2 2 2 2 2 2 2 2 2 2 2 2 2 2 2 2 10" xfId="10115"/>
    <cellStyle name="Normal 2 2 2 2 2 2 2 2 2 2 2 2 2 2 2 2 2 2 2 2 2 11" xfId="9211"/>
    <cellStyle name="Normal 2 2 2 2 2 2 2 2 2 2 2 2 2 2 2 2 2 2 2 2 2 12" xfId="13171"/>
    <cellStyle name="Normal 2 2 2 2 2 2 2 2 2 2 2 2 2 2 2 2 2 2 2 2 2 13" xfId="9665"/>
    <cellStyle name="Normal 2 2 2 2 2 2 2 2 2 2 2 2 2 2 2 2 2 2 2 2 2 14" xfId="15455"/>
    <cellStyle name="Normal 2 2 2 2 2 2 2 2 2 2 2 2 2 2 2 2 2 2 2 2 2 15" xfId="16930"/>
    <cellStyle name="Normal 2 2 2 2 2 2 2 2 2 2 2 2 2 2 2 2 2 2 2 2 2 16" xfId="15489"/>
    <cellStyle name="Normal 2 2 2 2 2 2 2 2 2 2 2 2 2 2 2 2 2 2 2 2 2 17" xfId="14894"/>
    <cellStyle name="Normal 2 2 2 2 2 2 2 2 2 2 2 2 2 2 2 2 2 2 2 2 2 18" xfId="14128"/>
    <cellStyle name="Normal 2 2 2 2 2 2 2 2 2 2 2 2 2 2 2 2 2 2 2 2 2 19" xfId="13935"/>
    <cellStyle name="Normal 2 2 2 2 2 2 2 2 2 2 2 2 2 2 2 2 2 2 2 2 2 2" xfId="12962"/>
    <cellStyle name="Normal 2 2 2 2 2 2 2 2 2 2 2 2 2 2 2 2 2 2 2 2 2 2 10" xfId="9274"/>
    <cellStyle name="Normal 2 2 2 2 2 2 2 2 2 2 2 2 2 2 2 2 2 2 2 2 2 2 11" xfId="15715"/>
    <cellStyle name="Normal 2 2 2 2 2 2 2 2 2 2 2 2 2 2 2 2 2 2 2 2 2 2 12" xfId="12903"/>
    <cellStyle name="Normal 2 2 2 2 2 2 2 2 2 2 2 2 2 2 2 2 2 2 2 2 2 2 13" xfId="10589"/>
    <cellStyle name="Normal 2 2 2 2 2 2 2 2 2 2 2 2 2 2 2 2 2 2 2 2 2 2 14" xfId="16913"/>
    <cellStyle name="Normal 2 2 2 2 2 2 2 2 2 2 2 2 2 2 2 2 2 2 2 2 2 2 15" xfId="15960"/>
    <cellStyle name="Normal 2 2 2 2 2 2 2 2 2 2 2 2 2 2 2 2 2 2 2 2 2 2 16" xfId="15326"/>
    <cellStyle name="Normal 2 2 2 2 2 2 2 2 2 2 2 2 2 2 2 2 2 2 2 2 2 2 17" xfId="12429"/>
    <cellStyle name="Normal 2 2 2 2 2 2 2 2 2 2 2 2 2 2 2 2 2 2 2 2 2 2 18" xfId="13597"/>
    <cellStyle name="Normal 2 2 2 2 2 2 2 2 2 2 2 2 2 2 2 2 2 2 2 2 2 2 19" xfId="14069"/>
    <cellStyle name="Normal 2 2 2 2 2 2 2 2 2 2 2 2 2 2 2 2 2 2 2 2 2 2 2" xfId="12963"/>
    <cellStyle name="Normal 2 2 2 2 2 2 2 2 2 2 2 2 2 2 2 2 2 2 2 2 2 2 2 2" xfId="20169"/>
    <cellStyle name="Normal 2 2 2 2 2 2 2 2 2 2 2 2 2 2 2 2 2 2 2 2 2 2 2 2 2" xfId="20170"/>
    <cellStyle name="Normal 2 2 2 2 2 2 2 2 2 2 2 2 2 2 2 2 2 2 2 2 2 2 2 2 2 2" xfId="21590"/>
    <cellStyle name="Normal 2 2 2 2 2 2 2 2 2 2 2 2 2 2 2 2 2 2 2 2 2 2 2 2 2 2 2" xfId="21591"/>
    <cellStyle name="Normal 2 2 2 2 2 2 2 2 2 2 2 2 2 2 2 2 2 2 2 2 2 2 2 2 2 2 3" xfId="21613"/>
    <cellStyle name="Normal 2 2 2 2 2 2 2 2 2 2 2 2 2 2 2 2 2 2 2 2 2 2 2 2 2 3" xfId="21612"/>
    <cellStyle name="Normal 2 2 2 2 2 2 2 2 2 2 2 2 2 2 2 2 2 2 2 2 2 2 2 2 3" xfId="19923"/>
    <cellStyle name="Normal 2 2 2 2 2 2 2 2 2 2 2 2 2 2 2 2 2 2 2 2 2 2 2 2 4" xfId="21345"/>
    <cellStyle name="Normal 2 2 2 2 2 2 2 2 2 2 2 2 2 2 2 2 2 2 2 2 2 2 2 2 5" xfId="20822"/>
    <cellStyle name="Normal 2 2 2 2 2 2 2 2 2 2 2 2 2 2 2 2 2 2 2 2 2 2 2 3" xfId="19924"/>
    <cellStyle name="Normal 2 2 2 2 2 2 2 2 2 2 2 2 2 2 2 2 2 2 2 2 2 2 2 4" xfId="21344"/>
    <cellStyle name="Normal 2 2 2 2 2 2 2 2 2 2 2 2 2 2 2 2 2 2 2 2 2 2 2 5" xfId="20823"/>
    <cellStyle name="Normal 2 2 2 2 2 2 2 2 2 2 2 2 2 2 2 2 2 2 2 2 2 2 20" xfId="12310"/>
    <cellStyle name="Normal 2 2 2 2 2 2 2 2 2 2 2 2 2 2 2 2 2 2 2 2 2 2 21" xfId="20009"/>
    <cellStyle name="Normal 2 2 2 2 2 2 2 2 2 2 2 2 2 2 2 2 2 2 2 2 2 2 22" xfId="19946"/>
    <cellStyle name="Normal 2 2 2 2 2 2 2 2 2 2 2 2 2 2 2 2 2 2 2 2 2 2 23" xfId="20935"/>
    <cellStyle name="Normal 2 2 2 2 2 2 2 2 2 2 2 2 2 2 2 2 2 2 2 2 2 2 24" xfId="21130"/>
    <cellStyle name="Normal 2 2 2 2 2 2 2 2 2 2 2 2 2 2 2 2 2 2 2 2 2 2 3" xfId="10927"/>
    <cellStyle name="Normal 2 2 2 2 2 2 2 2 2 2 2 2 2 2 2 2 2 2 2 2 2 2 4" xfId="12698"/>
    <cellStyle name="Normal 2 2 2 2 2 2 2 2 2 2 2 2 2 2 2 2 2 2 2 2 2 2 5" xfId="12682"/>
    <cellStyle name="Normal 2 2 2 2 2 2 2 2 2 2 2 2 2 2 2 2 2 2 2 2 2 2 6" xfId="15645"/>
    <cellStyle name="Normal 2 2 2 2 2 2 2 2 2 2 2 2 2 2 2 2 2 2 2 2 2 2 7" xfId="15999"/>
    <cellStyle name="Normal 2 2 2 2 2 2 2 2 2 2 2 2 2 2 2 2 2 2 2 2 2 2 8" xfId="14978"/>
    <cellStyle name="Normal 2 2 2 2 2 2 2 2 2 2 2 2 2 2 2 2 2 2 2 2 2 2 9" xfId="10000"/>
    <cellStyle name="Normal 2 2 2 2 2 2 2 2 2 2 2 2 2 2 2 2 2 2 2 2 2 20" xfId="14030"/>
    <cellStyle name="Normal 2 2 2 2 2 2 2 2 2 2 2 2 2 2 2 2 2 2 2 2 2 21" xfId="20008"/>
    <cellStyle name="Normal 2 2 2 2 2 2 2 2 2 2 2 2 2 2 2 2 2 2 2 2 2 22" xfId="20230"/>
    <cellStyle name="Normal 2 2 2 2 2 2 2 2 2 2 2 2 2 2 2 2 2 2 2 2 2 23" xfId="20934"/>
    <cellStyle name="Normal 2 2 2 2 2 2 2 2 2 2 2 2 2 2 2 2 2 2 2 2 2 24" xfId="21234"/>
    <cellStyle name="Normal 2 2 2 2 2 2 2 2 2 2 2 2 2 2 2 2 2 2 2 2 2 3" xfId="10928"/>
    <cellStyle name="Normal 2 2 2 2 2 2 2 2 2 2 2 2 2 2 2 2 2 2 2 2 2 4" xfId="11645"/>
    <cellStyle name="Normal 2 2 2 2 2 2 2 2 2 2 2 2 2 2 2 2 2 2 2 2 2 5" xfId="12928"/>
    <cellStyle name="Normal 2 2 2 2 2 2 2 2 2 2 2 2 2 2 2 2 2 2 2 2 2 6" xfId="13717"/>
    <cellStyle name="Normal 2 2 2 2 2 2 2 2 2 2 2 2 2 2 2 2 2 2 2 2 2 7" xfId="9979"/>
    <cellStyle name="Normal 2 2 2 2 2 2 2 2 2 2 2 2 2 2 2 2 2 2 2 2 2 8" xfId="12348"/>
    <cellStyle name="Normal 2 2 2 2 2 2 2 2 2 2 2 2 2 2 2 2 2 2 2 2 2 9" xfId="15327"/>
    <cellStyle name="Normal 2 2 2 2 2 2 2 2 2 2 2 2 2 2 2 2 2 2 2 2 20" xfId="9925"/>
    <cellStyle name="Normal 2 2 2 2 2 2 2 2 2 2 2 2 2 2 2 2 2 2 2 2 21" xfId="17218"/>
    <cellStyle name="Normal 2 2 2 2 2 2 2 2 2 2 2 2 2 2 2 2 2 2 2 2 22" xfId="17538"/>
    <cellStyle name="Normal 2 2 2 2 2 2 2 2 2 2 2 2 2 2 2 2 2 2 2 2 23" xfId="17841"/>
    <cellStyle name="Normal 2 2 2 2 2 2 2 2 2 2 2 2 2 2 2 2 2 2 2 2 24" xfId="18130"/>
    <cellStyle name="Normal 2 2 2 2 2 2 2 2 2 2 2 2 2 2 2 2 2 2 2 2 25" xfId="18397"/>
    <cellStyle name="Normal 2 2 2 2 2 2 2 2 2 2 2 2 2 2 2 2 2 2 2 2 26" xfId="18639"/>
    <cellStyle name="Normal 2 2 2 2 2 2 2 2 2 2 2 2 2 2 2 2 2 2 2 2 27" xfId="18853"/>
    <cellStyle name="Normal 2 2 2 2 2 2 2 2 2 2 2 2 2 2 2 2 2 2 2 2 28" xfId="19034"/>
    <cellStyle name="Normal 2 2 2 2 2 2 2 2 2 2 2 2 2 2 2 2 2 2 2 2 29" xfId="19188"/>
    <cellStyle name="Normal 2 2 2 2 2 2 2 2 2 2 2 2 2 2 2 2 2 2 2 2 3" xfId="6005"/>
    <cellStyle name="Normal 2 2 2 2 2 2 2 2 2 2 2 2 2 2 2 2 2 2 2 2 30" xfId="19316"/>
    <cellStyle name="Normal 2 2 2 2 2 2 2 2 2 2 2 2 2 2 2 2 2 2 2 2 31" xfId="19953"/>
    <cellStyle name="Normal 2 2 2 2 2 2 2 2 2 2 2 2 2 2 2 2 2 2 2 2 32" xfId="20061"/>
    <cellStyle name="Normal 2 2 2 2 2 2 2 2 2 2 2 2 2 2 2 2 2 2 2 2 33" xfId="20795"/>
    <cellStyle name="Normal 2 2 2 2 2 2 2 2 2 2 2 2 2 2 2 2 2 2 2 2 34" xfId="21531"/>
    <cellStyle name="Normal 2 2 2 2 2 2 2 2 2 2 2 2 2 2 2 2 2 2 2 2 4" xfId="6512"/>
    <cellStyle name="Normal 2 2 2 2 2 2 2 2 2 2 2 2 2 2 2 2 2 2 2 2 5" xfId="7016"/>
    <cellStyle name="Normal 2 2 2 2 2 2 2 2 2 2 2 2 2 2 2 2 2 2 2 2 6" xfId="7514"/>
    <cellStyle name="Normal 2 2 2 2 2 2 2 2 2 2 2 2 2 2 2 2 2 2 2 2 7" xfId="7992"/>
    <cellStyle name="Normal 2 2 2 2 2 2 2 2 2 2 2 2 2 2 2 2 2 2 2 2 8" xfId="8453"/>
    <cellStyle name="Normal 2 2 2 2 2 2 2 2 2 2 2 2 2 2 2 2 2 2 2 2 9" xfId="8655"/>
    <cellStyle name="Normal 2 2 2 2 2 2 2 2 2 2 2 2 2 2 2 2 2 2 2 20" xfId="11501"/>
    <cellStyle name="Normal 2 2 2 2 2 2 2 2 2 2 2 2 2 2 2 2 2 2 2 21" xfId="13285"/>
    <cellStyle name="Normal 2 2 2 2 2 2 2 2 2 2 2 2 2 2 2 2 2 2 2 22" xfId="15301"/>
    <cellStyle name="Normal 2 2 2 2 2 2 2 2 2 2 2 2 2 2 2 2 2 2 2 23" xfId="16192"/>
    <cellStyle name="Normal 2 2 2 2 2 2 2 2 2 2 2 2 2 2 2 2 2 2 2 24" xfId="15031"/>
    <cellStyle name="Normal 2 2 2 2 2 2 2 2 2 2 2 2 2 2 2 2 2 2 2 25" xfId="17382"/>
    <cellStyle name="Normal 2 2 2 2 2 2 2 2 2 2 2 2 2 2 2 2 2 2 2 26" xfId="17694"/>
    <cellStyle name="Normal 2 2 2 2 2 2 2 2 2 2 2 2 2 2 2 2 2 2 2 27" xfId="17991"/>
    <cellStyle name="Normal 2 2 2 2 2 2 2 2 2 2 2 2 2 2 2 2 2 2 2 28" xfId="18266"/>
    <cellStyle name="Normal 2 2 2 2 2 2 2 2 2 2 2 2 2 2 2 2 2 2 2 29" xfId="18524"/>
    <cellStyle name="Normal 2 2 2 2 2 2 2 2 2 2 2 2 2 2 2 2 2 2 2 3" xfId="6004"/>
    <cellStyle name="Normal 2 2 2 2 2 2 2 2 2 2 2 2 2 2 2 2 2 2 2 30" xfId="18751"/>
    <cellStyle name="Normal 2 2 2 2 2 2 2 2 2 2 2 2 2 2 2 2 2 2 2 31" xfId="19952"/>
    <cellStyle name="Normal 2 2 2 2 2 2 2 2 2 2 2 2 2 2 2 2 2 2 2 32" xfId="20073"/>
    <cellStyle name="Normal 2 2 2 2 2 2 2 2 2 2 2 2 2 2 2 2 2 2 2 33" xfId="20794"/>
    <cellStyle name="Normal 2 2 2 2 2 2 2 2 2 2 2 2 2 2 2 2 2 2 2 34" xfId="20883"/>
    <cellStyle name="Normal 2 2 2 2 2 2 2 2 2 2 2 2 2 2 2 2 2 2 2 4" xfId="6511"/>
    <cellStyle name="Normal 2 2 2 2 2 2 2 2 2 2 2 2 2 2 2 2 2 2 2 5" xfId="7015"/>
    <cellStyle name="Normal 2 2 2 2 2 2 2 2 2 2 2 2 2 2 2 2 2 2 2 6" xfId="7513"/>
    <cellStyle name="Normal 2 2 2 2 2 2 2 2 2 2 2 2 2 2 2 2 2 2 2 7" xfId="7991"/>
    <cellStyle name="Normal 2 2 2 2 2 2 2 2 2 2 2 2 2 2 2 2 2 2 2 8" xfId="8452"/>
    <cellStyle name="Normal 2 2 2 2 2 2 2 2 2 2 2 2 2 2 2 2 2 2 2 9" xfId="8654"/>
    <cellStyle name="Normal 2 2 2 2 2 2 2 2 2 2 2 2 2 2 2 2 2 2 20" xfId="12876"/>
    <cellStyle name="Normal 2 2 2 2 2 2 2 2 2 2 2 2 2 2 2 2 2 2 21" xfId="15683"/>
    <cellStyle name="Normal 2 2 2 2 2 2 2 2 2 2 2 2 2 2 2 2 2 2 22" xfId="12578"/>
    <cellStyle name="Normal 2 2 2 2 2 2 2 2 2 2 2 2 2 2 2 2 2 2 23" xfId="16318"/>
    <cellStyle name="Normal 2 2 2 2 2 2 2 2 2 2 2 2 2 2 2 2 2 2 24" xfId="9075"/>
    <cellStyle name="Normal 2 2 2 2 2 2 2 2 2 2 2 2 2 2 2 2 2 2 25" xfId="16565"/>
    <cellStyle name="Normal 2 2 2 2 2 2 2 2 2 2 2 2 2 2 2 2 2 2 26" xfId="17197"/>
    <cellStyle name="Normal 2 2 2 2 2 2 2 2 2 2 2 2 2 2 2 2 2 2 27" xfId="17517"/>
    <cellStyle name="Normal 2 2 2 2 2 2 2 2 2 2 2 2 2 2 2 2 2 2 28" xfId="17821"/>
    <cellStyle name="Normal 2 2 2 2 2 2 2 2 2 2 2 2 2 2 2 2 2 2 29" xfId="18112"/>
    <cellStyle name="Normal 2 2 2 2 2 2 2 2 2 2 2 2 2 2 2 2 2 2 3" xfId="5051"/>
    <cellStyle name="Normal 2 2 2 2 2 2 2 2 2 2 2 2 2 2 2 2 2 2 30" xfId="18379"/>
    <cellStyle name="Normal 2 2 2 2 2 2 2 2 2 2 2 2 2 2 2 2 2 2 31" xfId="18623"/>
    <cellStyle name="Normal 2 2 2 2 2 2 2 2 2 2 2 2 2 2 2 2 2 2 32" xfId="19932"/>
    <cellStyle name="Normal 2 2 2 2 2 2 2 2 2 2 2 2 2 2 2 2 2 2 33" xfId="20256"/>
    <cellStyle name="Normal 2 2 2 2 2 2 2 2 2 2 2 2 2 2 2 2 2 2 34" xfId="20738"/>
    <cellStyle name="Normal 2 2 2 2 2 2 2 2 2 2 2 2 2 2 2 2 2 2 35" xfId="21379"/>
    <cellStyle name="Normal 2 2 2 2 2 2 2 2 2 2 2 2 2 2 2 2 2 2 4" xfId="5570"/>
    <cellStyle name="Normal 2 2 2 2 2 2 2 2 2 2 2 2 2 2 2 2 2 2 5" xfId="6076"/>
    <cellStyle name="Normal 2 2 2 2 2 2 2 2 2 2 2 2 2 2 2 2 2 2 6" xfId="6583"/>
    <cellStyle name="Normal 2 2 2 2 2 2 2 2 2 2 2 2 2 2 2 2 2 2 7" xfId="7087"/>
    <cellStyle name="Normal 2 2 2 2 2 2 2 2 2 2 2 2 2 2 2 2 2 2 8" xfId="7586"/>
    <cellStyle name="Normal 2 2 2 2 2 2 2 2 2 2 2 2 2 2 2 2 2 2 9" xfId="8063"/>
    <cellStyle name="Normal 2 2 2 2 2 2 2 2 2 2 2 2 2 2 2 2 2 20" xfId="15483"/>
    <cellStyle name="Normal 2 2 2 2 2 2 2 2 2 2 2 2 2 2 2 2 2 21" xfId="16041"/>
    <cellStyle name="Normal 2 2 2 2 2 2 2 2 2 2 2 2 2 2 2 2 2 22" xfId="14660"/>
    <cellStyle name="Normal 2 2 2 2 2 2 2 2 2 2 2 2 2 2 2 2 2 23" xfId="15693"/>
    <cellStyle name="Normal 2 2 2 2 2 2 2 2 2 2 2 2 2 2 2 2 2 24" xfId="11006"/>
    <cellStyle name="Normal 2 2 2 2 2 2 2 2 2 2 2 2 2 2 2 2 2 25" xfId="16524"/>
    <cellStyle name="Normal 2 2 2 2 2 2 2 2 2 2 2 2 2 2 2 2 2 26" xfId="13124"/>
    <cellStyle name="Normal 2 2 2 2 2 2 2 2 2 2 2 2 2 2 2 2 2 27" xfId="15553"/>
    <cellStyle name="Normal 2 2 2 2 2 2 2 2 2 2 2 2 2 2 2 2 2 28" xfId="17436"/>
    <cellStyle name="Normal 2 2 2 2 2 2 2 2 2 2 2 2 2 2 2 2 2 29" xfId="17746"/>
    <cellStyle name="Normal 2 2 2 2 2 2 2 2 2 2 2 2 2 2 2 2 2 3" xfId="5050"/>
    <cellStyle name="Normal 2 2 2 2 2 2 2 2 2 2 2 2 2 2 2 2 2 30" xfId="18042"/>
    <cellStyle name="Normal 2 2 2 2 2 2 2 2 2 2 2 2 2 2 2 2 2 31" xfId="18313"/>
    <cellStyle name="Normal 2 2 2 2 2 2 2 2 2 2 2 2 2 2 2 2 2 32" xfId="19931"/>
    <cellStyle name="Normal 2 2 2 2 2 2 2 2 2 2 2 2 2 2 2 2 2 33" xfId="20262"/>
    <cellStyle name="Normal 2 2 2 2 2 2 2 2 2 2 2 2 2 2 2 2 2 34" xfId="20737"/>
    <cellStyle name="Normal 2 2 2 2 2 2 2 2 2 2 2 2 2 2 2 2 2 35" xfId="21284"/>
    <cellStyle name="Normal 2 2 2 2 2 2 2 2 2 2 2 2 2 2 2 2 2 4" xfId="5569"/>
    <cellStyle name="Normal 2 2 2 2 2 2 2 2 2 2 2 2 2 2 2 2 2 5" xfId="6075"/>
    <cellStyle name="Normal 2 2 2 2 2 2 2 2 2 2 2 2 2 2 2 2 2 6" xfId="6582"/>
    <cellStyle name="Normal 2 2 2 2 2 2 2 2 2 2 2 2 2 2 2 2 2 7" xfId="7086"/>
    <cellStyle name="Normal 2 2 2 2 2 2 2 2 2 2 2 2 2 2 2 2 2 8" xfId="7585"/>
    <cellStyle name="Normal 2 2 2 2 2 2 2 2 2 2 2 2 2 2 2 2 2 9" xfId="8062"/>
    <cellStyle name="Normal 2 2 2 2 2 2 2 2 2 2 2 2 2 2 2 2 20" xfId="9303"/>
    <cellStyle name="Normal 2 2 2 2 2 2 2 2 2 2 2 2 2 2 2 2 21" xfId="12149"/>
    <cellStyle name="Normal 2 2 2 2 2 2 2 2 2 2 2 2 2 2 2 2 22" xfId="10996"/>
    <cellStyle name="Normal 2 2 2 2 2 2 2 2 2 2 2 2 2 2 2 2 23" xfId="16118"/>
    <cellStyle name="Normal 2 2 2 2 2 2 2 2 2 2 2 2 2 2 2 2 24" xfId="9345"/>
    <cellStyle name="Normal 2 2 2 2 2 2 2 2 2 2 2 2 2 2 2 2 25" xfId="14227"/>
    <cellStyle name="Normal 2 2 2 2 2 2 2 2 2 2 2 2 2 2 2 2 26" xfId="12818"/>
    <cellStyle name="Normal 2 2 2 2 2 2 2 2 2 2 2 2 2 2 2 2 27" xfId="15840"/>
    <cellStyle name="Normal 2 2 2 2 2 2 2 2 2 2 2 2 2 2 2 2 28" xfId="16297"/>
    <cellStyle name="Normal 2 2 2 2 2 2 2 2 2 2 2 2 2 2 2 2 29" xfId="17151"/>
    <cellStyle name="Normal 2 2 2 2 2 2 2 2 2 2 2 2 2 2 2 2 3" xfId="3110"/>
    <cellStyle name="Normal 2 2 2 2 2 2 2 2 2 2 2 2 2 2 2 2 30" xfId="17278"/>
    <cellStyle name="Normal 2 2 2 2 2 2 2 2 2 2 2 2 2 2 2 2 31" xfId="17595"/>
    <cellStyle name="Normal 2 2 2 2 2 2 2 2 2 2 2 2 2 2 2 2 32" xfId="17894"/>
    <cellStyle name="Normal 2 2 2 2 2 2 2 2 2 2 2 2 2 2 2 2 33" xfId="19930"/>
    <cellStyle name="Normal 2 2 2 2 2 2 2 2 2 2 2 2 2 2 2 2 34" xfId="20268"/>
    <cellStyle name="Normal 2 2 2 2 2 2 2 2 2 2 2 2 2 2 2 2 35" xfId="20736"/>
    <cellStyle name="Normal 2 2 2 2 2 2 2 2 2 2 2 2 2 2 2 2 36" xfId="21445"/>
    <cellStyle name="Normal 2 2 2 2 2 2 2 2 2 2 2 2 2 2 2 2 4" xfId="4112"/>
    <cellStyle name="Normal 2 2 2 2 2 2 2 2 2 2 2 2 2 2 2 2 5" xfId="4045"/>
    <cellStyle name="Normal 2 2 2 2 2 2 2 2 2 2 2 2 2 2 2 2 6" xfId="4116"/>
    <cellStyle name="Normal 2 2 2 2 2 2 2 2 2 2 2 2 2 2 2 2 7" xfId="4033"/>
    <cellStyle name="Normal 2 2 2 2 2 2 2 2 2 2 2 2 2 2 2 2 8" xfId="4128"/>
    <cellStyle name="Normal 2 2 2 2 2 2 2 2 2 2 2 2 2 2 2 2 9" xfId="4020"/>
    <cellStyle name="Normal 2 2 2 2 2 2 2 2 2 2 2 2 2 2 2 20" xfId="9572"/>
    <cellStyle name="Normal 2 2 2 2 2 2 2 2 2 2 2 2 2 2 2 21" xfId="16648"/>
    <cellStyle name="Normal 2 2 2 2 2 2 2 2 2 2 2 2 2 2 2 22" xfId="16855"/>
    <cellStyle name="Normal 2 2 2 2 2 2 2 2 2 2 2 2 2 2 2 23" xfId="9182"/>
    <cellStyle name="Normal 2 2 2 2 2 2 2 2 2 2 2 2 2 2 2 24" xfId="16425"/>
    <cellStyle name="Normal 2 2 2 2 2 2 2 2 2 2 2 2 2 2 2 25" xfId="12083"/>
    <cellStyle name="Normal 2 2 2 2 2 2 2 2 2 2 2 2 2 2 2 26" xfId="14201"/>
    <cellStyle name="Normal 2 2 2 2 2 2 2 2 2 2 2 2 2 2 2 27" xfId="9963"/>
    <cellStyle name="Normal 2 2 2 2 2 2 2 2 2 2 2 2 2 2 2 28" xfId="9958"/>
    <cellStyle name="Normal 2 2 2 2 2 2 2 2 2 2 2 2 2 2 2 29" xfId="16657"/>
    <cellStyle name="Normal 2 2 2 2 2 2 2 2 2 2 2 2 2 2 2 3" xfId="3109"/>
    <cellStyle name="Normal 2 2 2 2 2 2 2 2 2 2 2 2 2 2 2 3 10" xfId="8522"/>
    <cellStyle name="Normal 2 2 2 2 2 2 2 2 2 2 2 2 2 2 2 3 11" xfId="8724"/>
    <cellStyle name="Normal 2 2 2 2 2 2 2 2 2 2 2 2 2 2 2 3 12" xfId="8899"/>
    <cellStyle name="Normal 2 2 2 2 2 2 2 2 2 2 2 2 2 2 2 3 2" xfId="3510"/>
    <cellStyle name="Normal 2 2 2 2 2 2 2 2 2 2 2 2 2 2 2 3 2 10" xfId="8766"/>
    <cellStyle name="Normal 2 2 2 2 2 2 2 2 2 2 2 2 2 2 2 3 2 11" xfId="8940"/>
    <cellStyle name="Normal 2 2 2 2 2 2 2 2 2 2 2 2 2 2 2 3 2 2" xfId="5118"/>
    <cellStyle name="Normal 2 2 2 2 2 2 2 2 2 2 2 2 2 2 2 3 2 2 10" xfId="8828"/>
    <cellStyle name="Normal 2 2 2 2 2 2 2 2 2 2 2 2 2 2 2 3 2 2 11" xfId="8997"/>
    <cellStyle name="Normal 2 2 2 2 2 2 2 2 2 2 2 2 2 2 2 3 2 2 2" xfId="5488"/>
    <cellStyle name="Normal 2 2 2 2 2 2 2 2 2 2 2 2 2 2 2 3 2 2 3" xfId="6003"/>
    <cellStyle name="Normal 2 2 2 2 2 2 2 2 2 2 2 2 2 2 2 3 2 2 4" xfId="6510"/>
    <cellStyle name="Normal 2 2 2 2 2 2 2 2 2 2 2 2 2 2 2 3 2 2 5" xfId="7014"/>
    <cellStyle name="Normal 2 2 2 2 2 2 2 2 2 2 2 2 2 2 2 3 2 2 6" xfId="7512"/>
    <cellStyle name="Normal 2 2 2 2 2 2 2 2 2 2 2 2 2 2 2 3 2 2 7" xfId="7990"/>
    <cellStyle name="Normal 2 2 2 2 2 2 2 2 2 2 2 2 2 2 2 3 2 2 8" xfId="8451"/>
    <cellStyle name="Normal 2 2 2 2 2 2 2 2 2 2 2 2 2 2 2 3 2 2 9" xfId="8653"/>
    <cellStyle name="Normal 2 2 2 2 2 2 2 2 2 2 2 2 2 2 2 3 2 3" xfId="5640"/>
    <cellStyle name="Normal 2 2 2 2 2 2 2 2 2 2 2 2 2 2 2 3 2 4" xfId="6145"/>
    <cellStyle name="Normal 2 2 2 2 2 2 2 2 2 2 2 2 2 2 2 3 2 5" xfId="6651"/>
    <cellStyle name="Normal 2 2 2 2 2 2 2 2 2 2 2 2 2 2 2 3 2 6" xfId="7151"/>
    <cellStyle name="Normal 2 2 2 2 2 2 2 2 2 2 2 2 2 2 2 3 2 7" xfId="7653"/>
    <cellStyle name="Normal 2 2 2 2 2 2 2 2 2 2 2 2 2 2 2 3 2 8" xfId="8129"/>
    <cellStyle name="Normal 2 2 2 2 2 2 2 2 2 2 2 2 2 2 2 3 2 9" xfId="8567"/>
    <cellStyle name="Normal 2 2 2 2 2 2 2 2 2 2 2 2 2 2 2 3 3" xfId="5049"/>
    <cellStyle name="Normal 2 2 2 2 2 2 2 2 2 2 2 2 2 2 2 3 4" xfId="5568"/>
    <cellStyle name="Normal 2 2 2 2 2 2 2 2 2 2 2 2 2 2 2 3 5" xfId="6074"/>
    <cellStyle name="Normal 2 2 2 2 2 2 2 2 2 2 2 2 2 2 2 3 6" xfId="6581"/>
    <cellStyle name="Normal 2 2 2 2 2 2 2 2 2 2 2 2 2 2 2 3 7" xfId="7085"/>
    <cellStyle name="Normal 2 2 2 2 2 2 2 2 2 2 2 2 2 2 2 3 8" xfId="7584"/>
    <cellStyle name="Normal 2 2 2 2 2 2 2 2 2 2 2 2 2 2 2 3 9" xfId="8061"/>
    <cellStyle name="Normal 2 2 2 2 2 2 2 2 2 2 2 2 2 2 2 30" xfId="17429"/>
    <cellStyle name="Normal 2 2 2 2 2 2 2 2 2 2 2 2 2 2 2 31" xfId="17739"/>
    <cellStyle name="Normal 2 2 2 2 2 2 2 2 2 2 2 2 2 2 2 32" xfId="18035"/>
    <cellStyle name="Normal 2 2 2 2 2 2 2 2 2 2 2 2 2 2 2 33" xfId="19929"/>
    <cellStyle name="Normal 2 2 2 2 2 2 2 2 2 2 2 2 2 2 2 34" xfId="19988"/>
    <cellStyle name="Normal 2 2 2 2 2 2 2 2 2 2 2 2 2 2 2 35" xfId="20735"/>
    <cellStyle name="Normal 2 2 2 2 2 2 2 2 2 2 2 2 2 2 2 36" xfId="21468"/>
    <cellStyle name="Normal 2 2 2 2 2 2 2 2 2 2 2 2 2 2 2 4" xfId="4111"/>
    <cellStyle name="Normal 2 2 2 2 2 2 2 2 2 2 2 2 2 2 2 5" xfId="4047"/>
    <cellStyle name="Normal 2 2 2 2 2 2 2 2 2 2 2 2 2 2 2 6" xfId="4115"/>
    <cellStyle name="Normal 2 2 2 2 2 2 2 2 2 2 2 2 2 2 2 7" xfId="4034"/>
    <cellStyle name="Normal 2 2 2 2 2 2 2 2 2 2 2 2 2 2 2 8" xfId="4127"/>
    <cellStyle name="Normal 2 2 2 2 2 2 2 2 2 2 2 2 2 2 2 9" xfId="4021"/>
    <cellStyle name="Normal 2 2 2 2 2 2 2 2 2 2 2 2 2 2 20" xfId="11109"/>
    <cellStyle name="Normal 2 2 2 2 2 2 2 2 2 2 2 2 2 2 21" xfId="11807"/>
    <cellStyle name="Normal 2 2 2 2 2 2 2 2 2 2 2 2 2 2 22" xfId="14188"/>
    <cellStyle name="Normal 2 2 2 2 2 2 2 2 2 2 2 2 2 2 23" xfId="9166"/>
    <cellStyle name="Normal 2 2 2 2 2 2 2 2 2 2 2 2 2 2 24" xfId="16289"/>
    <cellStyle name="Normal 2 2 2 2 2 2 2 2 2 2 2 2 2 2 25" xfId="12562"/>
    <cellStyle name="Normal 2 2 2 2 2 2 2 2 2 2 2 2 2 2 26" xfId="10046"/>
    <cellStyle name="Normal 2 2 2 2 2 2 2 2 2 2 2 2 2 2 27" xfId="15894"/>
    <cellStyle name="Normal 2 2 2 2 2 2 2 2 2 2 2 2 2 2 28" xfId="9482"/>
    <cellStyle name="Normal 2 2 2 2 2 2 2 2 2 2 2 2 2 2 29" xfId="17406"/>
    <cellStyle name="Normal 2 2 2 2 2 2 2 2 2 2 2 2 2 2 3" xfId="3108"/>
    <cellStyle name="Normal 2 2 2 2 2 2 2 2 2 2 2 2 2 2 3 10" xfId="8521"/>
    <cellStyle name="Normal 2 2 2 2 2 2 2 2 2 2 2 2 2 2 3 11" xfId="8723"/>
    <cellStyle name="Normal 2 2 2 2 2 2 2 2 2 2 2 2 2 2 3 12" xfId="8898"/>
    <cellStyle name="Normal 2 2 2 2 2 2 2 2 2 2 2 2 2 2 3 2" xfId="3509"/>
    <cellStyle name="Normal 2 2 2 2 2 2 2 2 2 2 2 2 2 2 3 2 10" xfId="8765"/>
    <cellStyle name="Normal 2 2 2 2 2 2 2 2 2 2 2 2 2 2 3 2 11" xfId="8939"/>
    <cellStyle name="Normal 2 2 2 2 2 2 2 2 2 2 2 2 2 2 3 2 2" xfId="5117"/>
    <cellStyle name="Normal 2 2 2 2 2 2 2 2 2 2 2 2 2 2 3 2 2 10" xfId="8827"/>
    <cellStyle name="Normal 2 2 2 2 2 2 2 2 2 2 2 2 2 2 3 2 2 11" xfId="8996"/>
    <cellStyle name="Normal 2 2 2 2 2 2 2 2 2 2 2 2 2 2 3 2 2 2" xfId="5487"/>
    <cellStyle name="Normal 2 2 2 2 2 2 2 2 2 2 2 2 2 2 3 2 2 3" xfId="6002"/>
    <cellStyle name="Normal 2 2 2 2 2 2 2 2 2 2 2 2 2 2 3 2 2 4" xfId="6509"/>
    <cellStyle name="Normal 2 2 2 2 2 2 2 2 2 2 2 2 2 2 3 2 2 5" xfId="7013"/>
    <cellStyle name="Normal 2 2 2 2 2 2 2 2 2 2 2 2 2 2 3 2 2 6" xfId="7511"/>
    <cellStyle name="Normal 2 2 2 2 2 2 2 2 2 2 2 2 2 2 3 2 2 7" xfId="7989"/>
    <cellStyle name="Normal 2 2 2 2 2 2 2 2 2 2 2 2 2 2 3 2 2 8" xfId="8450"/>
    <cellStyle name="Normal 2 2 2 2 2 2 2 2 2 2 2 2 2 2 3 2 2 9" xfId="8652"/>
    <cellStyle name="Normal 2 2 2 2 2 2 2 2 2 2 2 2 2 2 3 2 3" xfId="5639"/>
    <cellStyle name="Normal 2 2 2 2 2 2 2 2 2 2 2 2 2 2 3 2 4" xfId="6144"/>
    <cellStyle name="Normal 2 2 2 2 2 2 2 2 2 2 2 2 2 2 3 2 5" xfId="6650"/>
    <cellStyle name="Normal 2 2 2 2 2 2 2 2 2 2 2 2 2 2 3 2 6" xfId="7150"/>
    <cellStyle name="Normal 2 2 2 2 2 2 2 2 2 2 2 2 2 2 3 2 7" xfId="7652"/>
    <cellStyle name="Normal 2 2 2 2 2 2 2 2 2 2 2 2 2 2 3 2 8" xfId="8128"/>
    <cellStyle name="Normal 2 2 2 2 2 2 2 2 2 2 2 2 2 2 3 2 9" xfId="8566"/>
    <cellStyle name="Normal 2 2 2 2 2 2 2 2 2 2 2 2 2 2 3 3" xfId="5048"/>
    <cellStyle name="Normal 2 2 2 2 2 2 2 2 2 2 2 2 2 2 3 4" xfId="5567"/>
    <cellStyle name="Normal 2 2 2 2 2 2 2 2 2 2 2 2 2 2 3 5" xfId="6073"/>
    <cellStyle name="Normal 2 2 2 2 2 2 2 2 2 2 2 2 2 2 3 6" xfId="6580"/>
    <cellStyle name="Normal 2 2 2 2 2 2 2 2 2 2 2 2 2 2 3 7" xfId="7084"/>
    <cellStyle name="Normal 2 2 2 2 2 2 2 2 2 2 2 2 2 2 3 8" xfId="7583"/>
    <cellStyle name="Normal 2 2 2 2 2 2 2 2 2 2 2 2 2 2 3 9" xfId="8060"/>
    <cellStyle name="Normal 2 2 2 2 2 2 2 2 2 2 2 2 2 2 30" xfId="17716"/>
    <cellStyle name="Normal 2 2 2 2 2 2 2 2 2 2 2 2 2 2 31" xfId="18012"/>
    <cellStyle name="Normal 2 2 2 2 2 2 2 2 2 2 2 2 2 2 32" xfId="18285"/>
    <cellStyle name="Normal 2 2 2 2 2 2 2 2 2 2 2 2 2 2 33" xfId="19928"/>
    <cellStyle name="Normal 2 2 2 2 2 2 2 2 2 2 2 2 2 2 34" xfId="20274"/>
    <cellStyle name="Normal 2 2 2 2 2 2 2 2 2 2 2 2 2 2 35" xfId="20734"/>
    <cellStyle name="Normal 2 2 2 2 2 2 2 2 2 2 2 2 2 2 36" xfId="21456"/>
    <cellStyle name="Normal 2 2 2 2 2 2 2 2 2 2 2 2 2 2 4" xfId="4110"/>
    <cellStyle name="Normal 2 2 2 2 2 2 2 2 2 2 2 2 2 2 5" xfId="4048"/>
    <cellStyle name="Normal 2 2 2 2 2 2 2 2 2 2 2 2 2 2 6" xfId="4114"/>
    <cellStyle name="Normal 2 2 2 2 2 2 2 2 2 2 2 2 2 2 7" xfId="4035"/>
    <cellStyle name="Normal 2 2 2 2 2 2 2 2 2 2 2 2 2 2 8" xfId="4126"/>
    <cellStyle name="Normal 2 2 2 2 2 2 2 2 2 2 2 2 2 2 9" xfId="4022"/>
    <cellStyle name="Normal 2 2 2 2 2 2 2 2 2 2 2 2 2 20" xfId="10997"/>
    <cellStyle name="Normal 2 2 2 2 2 2 2 2 2 2 2 2 2 21" xfId="12234"/>
    <cellStyle name="Normal 2 2 2 2 2 2 2 2 2 2 2 2 2 22" xfId="13467"/>
    <cellStyle name="Normal 2 2 2 2 2 2 2 2 2 2 2 2 2 23" xfId="13477"/>
    <cellStyle name="Normal 2 2 2 2 2 2 2 2 2 2 2 2 2 24" xfId="12950"/>
    <cellStyle name="Normal 2 2 2 2 2 2 2 2 2 2 2 2 2 25" xfId="14996"/>
    <cellStyle name="Normal 2 2 2 2 2 2 2 2 2 2 2 2 2 26" xfId="10692"/>
    <cellStyle name="Normal 2 2 2 2 2 2 2 2 2 2 2 2 2 27" xfId="16868"/>
    <cellStyle name="Normal 2 2 2 2 2 2 2 2 2 2 2 2 2 28" xfId="15638"/>
    <cellStyle name="Normal 2 2 2 2 2 2 2 2 2 2 2 2 2 29" xfId="13435"/>
    <cellStyle name="Normal 2 2 2 2 2 2 2 2 2 2 2 2 2 3" xfId="2744"/>
    <cellStyle name="Normal 2 2 2 2 2 2 2 2 2 2 2 2 2 30" xfId="17301"/>
    <cellStyle name="Normal 2 2 2 2 2 2 2 2 2 2 2 2 2 31" xfId="17616"/>
    <cellStyle name="Normal 2 2 2 2 2 2 2 2 2 2 2 2 2 32" xfId="17915"/>
    <cellStyle name="Normal 2 2 2 2 2 2 2 2 2 2 2 2 2 33" xfId="18199"/>
    <cellStyle name="Normal 2 2 2 2 2 2 2 2 2 2 2 2 2 34" xfId="18462"/>
    <cellStyle name="Normal 2 2 2 2 2 2 2 2 2 2 2 2 2 35" xfId="18697"/>
    <cellStyle name="Normal 2 2 2 2 2 2 2 2 2 2 2 2 2 36" xfId="18904"/>
    <cellStyle name="Normal 2 2 2 2 2 2 2 2 2 2 2 2 2 37" xfId="19077"/>
    <cellStyle name="Normal 2 2 2 2 2 2 2 2 2 2 2 2 2 38" xfId="19223"/>
    <cellStyle name="Normal 2 2 2 2 2 2 2 2 2 2 2 2 2 39" xfId="19927"/>
    <cellStyle name="Normal 2 2 2 2 2 2 2 2 2 2 2 2 2 4" xfId="2745"/>
    <cellStyle name="Normal 2 2 2 2 2 2 2 2 2 2 2 2 2 4 2" xfId="22300"/>
    <cellStyle name="Normal 2 2 2 2 2 2 2 2 2 2 2 2 2 4 3" xfId="22548"/>
    <cellStyle name="Normal 2 2 2 2 2 2 2 2 2 2 2 2 2 40" xfId="20280"/>
    <cellStyle name="Normal 2 2 2 2 2 2 2 2 2 2 2 2 2 41" xfId="20733"/>
    <cellStyle name="Normal 2 2 2 2 2 2 2 2 2 2 2 2 2 42" xfId="21435"/>
    <cellStyle name="Normal 2 2 2 2 2 2 2 2 2 2 2 2 2 5" xfId="2746"/>
    <cellStyle name="Normal 2 2 2 2 2 2 2 2 2 2 2 2 2 5 2" xfId="22301"/>
    <cellStyle name="Normal 2 2 2 2 2 2 2 2 2 2 2 2 2 5 3" xfId="22549"/>
    <cellStyle name="Normal 2 2 2 2 2 2 2 2 2 2 2 2 2 6" xfId="2747"/>
    <cellStyle name="Normal 2 2 2 2 2 2 2 2 2 2 2 2 2 7" xfId="2748"/>
    <cellStyle name="Normal 2 2 2 2 2 2 2 2 2 2 2 2 2 8" xfId="2749"/>
    <cellStyle name="Normal 2 2 2 2 2 2 2 2 2 2 2 2 2 9" xfId="3107"/>
    <cellStyle name="Normal 2 2 2 2 2 2 2 2 2 2 2 2 2 9 10" xfId="8520"/>
    <cellStyle name="Normal 2 2 2 2 2 2 2 2 2 2 2 2 2 9 11" xfId="8722"/>
    <cellStyle name="Normal 2 2 2 2 2 2 2 2 2 2 2 2 2 9 12" xfId="8897"/>
    <cellStyle name="Normal 2 2 2 2 2 2 2 2 2 2 2 2 2 9 2" xfId="3508"/>
    <cellStyle name="Normal 2 2 2 2 2 2 2 2 2 2 2 2 2 9 2 10" xfId="8764"/>
    <cellStyle name="Normal 2 2 2 2 2 2 2 2 2 2 2 2 2 9 2 11" xfId="8938"/>
    <cellStyle name="Normal 2 2 2 2 2 2 2 2 2 2 2 2 2 9 2 2" xfId="5116"/>
    <cellStyle name="Normal 2 2 2 2 2 2 2 2 2 2 2 2 2 9 2 2 10" xfId="8826"/>
    <cellStyle name="Normal 2 2 2 2 2 2 2 2 2 2 2 2 2 9 2 2 11" xfId="8995"/>
    <cellStyle name="Normal 2 2 2 2 2 2 2 2 2 2 2 2 2 9 2 2 2" xfId="5486"/>
    <cellStyle name="Normal 2 2 2 2 2 2 2 2 2 2 2 2 2 9 2 2 3" xfId="6001"/>
    <cellStyle name="Normal 2 2 2 2 2 2 2 2 2 2 2 2 2 9 2 2 4" xfId="6508"/>
    <cellStyle name="Normal 2 2 2 2 2 2 2 2 2 2 2 2 2 9 2 2 5" xfId="7012"/>
    <cellStyle name="Normal 2 2 2 2 2 2 2 2 2 2 2 2 2 9 2 2 6" xfId="7510"/>
    <cellStyle name="Normal 2 2 2 2 2 2 2 2 2 2 2 2 2 9 2 2 7" xfId="7988"/>
    <cellStyle name="Normal 2 2 2 2 2 2 2 2 2 2 2 2 2 9 2 2 8" xfId="8449"/>
    <cellStyle name="Normal 2 2 2 2 2 2 2 2 2 2 2 2 2 9 2 2 9" xfId="8651"/>
    <cellStyle name="Normal 2 2 2 2 2 2 2 2 2 2 2 2 2 9 2 3" xfId="5638"/>
    <cellStyle name="Normal 2 2 2 2 2 2 2 2 2 2 2 2 2 9 2 4" xfId="6143"/>
    <cellStyle name="Normal 2 2 2 2 2 2 2 2 2 2 2 2 2 9 2 5" xfId="6649"/>
    <cellStyle name="Normal 2 2 2 2 2 2 2 2 2 2 2 2 2 9 2 6" xfId="7149"/>
    <cellStyle name="Normal 2 2 2 2 2 2 2 2 2 2 2 2 2 9 2 7" xfId="7651"/>
    <cellStyle name="Normal 2 2 2 2 2 2 2 2 2 2 2 2 2 9 2 8" xfId="8127"/>
    <cellStyle name="Normal 2 2 2 2 2 2 2 2 2 2 2 2 2 9 2 9" xfId="8565"/>
    <cellStyle name="Normal 2 2 2 2 2 2 2 2 2 2 2 2 2 9 3" xfId="5047"/>
    <cellStyle name="Normal 2 2 2 2 2 2 2 2 2 2 2 2 2 9 4" xfId="5566"/>
    <cellStyle name="Normal 2 2 2 2 2 2 2 2 2 2 2 2 2 9 5" xfId="6072"/>
    <cellStyle name="Normal 2 2 2 2 2 2 2 2 2 2 2 2 2 9 6" xfId="6579"/>
    <cellStyle name="Normal 2 2 2 2 2 2 2 2 2 2 2 2 2 9 7" xfId="7083"/>
    <cellStyle name="Normal 2 2 2 2 2 2 2 2 2 2 2 2 2 9 8" xfId="7582"/>
    <cellStyle name="Normal 2 2 2 2 2 2 2 2 2 2 2 2 2 9 9" xfId="8059"/>
    <cellStyle name="Normal 2 2 2 2 2 2 2 2 2 2 2 2 20" xfId="3999"/>
    <cellStyle name="Normal 2 2 2 2 2 2 2 2 2 2 2 2 21" xfId="10993"/>
    <cellStyle name="Normal 2 2 2 2 2 2 2 2 2 2 2 2 22" xfId="13958"/>
    <cellStyle name="Normal 2 2 2 2 2 2 2 2 2 2 2 2 23" xfId="10090"/>
    <cellStyle name="Normal 2 2 2 2 2 2 2 2 2 2 2 2 24" xfId="12551"/>
    <cellStyle name="Normal 2 2 2 2 2 2 2 2 2 2 2 2 25" xfId="15067"/>
    <cellStyle name="Normal 2 2 2 2 2 2 2 2 2 2 2 2 26" xfId="15598"/>
    <cellStyle name="Normal 2 2 2 2 2 2 2 2 2 2 2 2 27" xfId="15387"/>
    <cellStyle name="Normal 2 2 2 2 2 2 2 2 2 2 2 2 28" xfId="9908"/>
    <cellStyle name="Normal 2 2 2 2 2 2 2 2 2 2 2 2 29" xfId="12219"/>
    <cellStyle name="Normal 2 2 2 2 2 2 2 2 2 2 2 2 3" xfId="2750"/>
    <cellStyle name="Normal 2 2 2 2 2 2 2 2 2 2 2 2 3 2" xfId="22302"/>
    <cellStyle name="Normal 2 2 2 2 2 2 2 2 2 2 2 2 3 3" xfId="22303"/>
    <cellStyle name="Normal 2 2 2 2 2 2 2 2 2 2 2 2 3 4" xfId="22304"/>
    <cellStyle name="Normal 2 2 2 2 2 2 2 2 2 2 2 2 30" xfId="15548"/>
    <cellStyle name="Normal 2 2 2 2 2 2 2 2 2 2 2 2 31" xfId="9233"/>
    <cellStyle name="Normal 2 2 2 2 2 2 2 2 2 2 2 2 32" xfId="14719"/>
    <cellStyle name="Normal 2 2 2 2 2 2 2 2 2 2 2 2 33" xfId="16620"/>
    <cellStyle name="Normal 2 2 2 2 2 2 2 2 2 2 2 2 34" xfId="14932"/>
    <cellStyle name="Normal 2 2 2 2 2 2 2 2 2 2 2 2 35" xfId="14659"/>
    <cellStyle name="Normal 2 2 2 2 2 2 2 2 2 2 2 2 36" xfId="9048"/>
    <cellStyle name="Normal 2 2 2 2 2 2 2 2 2 2 2 2 37" xfId="15814"/>
    <cellStyle name="Normal 2 2 2 2 2 2 2 2 2 2 2 2 38" xfId="10015"/>
    <cellStyle name="Normal 2 2 2 2 2 2 2 2 2 2 2 2 39" xfId="12458"/>
    <cellStyle name="Normal 2 2 2 2 2 2 2 2 2 2 2 2 4" xfId="2751"/>
    <cellStyle name="Normal 2 2 2 2 2 2 2 2 2 2 2 2 4 2" xfId="22305"/>
    <cellStyle name="Normal 2 2 2 2 2 2 2 2 2 2 2 2 4 3" xfId="22550"/>
    <cellStyle name="Normal 2 2 2 2 2 2 2 2 2 2 2 2 40" xfId="19926"/>
    <cellStyle name="Normal 2 2 2 2 2 2 2 2 2 2 2 2 41" xfId="20035"/>
    <cellStyle name="Normal 2 2 2 2 2 2 2 2 2 2 2 2 42" xfId="20732"/>
    <cellStyle name="Normal 2 2 2 2 2 2 2 2 2 2 2 2 43" xfId="21217"/>
    <cellStyle name="Normal 2 2 2 2 2 2 2 2 2 2 2 2 5" xfId="2752"/>
    <cellStyle name="Normal 2 2 2 2 2 2 2 2 2 2 2 2 5 2" xfId="22306"/>
    <cellStyle name="Normal 2 2 2 2 2 2 2 2 2 2 2 2 5 3" xfId="22551"/>
    <cellStyle name="Normal 2 2 2 2 2 2 2 2 2 2 2 2 6" xfId="2753"/>
    <cellStyle name="Normal 2 2 2 2 2 2 2 2 2 2 2 2 7" xfId="2754"/>
    <cellStyle name="Normal 2 2 2 2 2 2 2 2 2 2 2 2 8" xfId="2755"/>
    <cellStyle name="Normal 2 2 2 2 2 2 2 2 2 2 2 2 9" xfId="2756"/>
    <cellStyle name="Normal 2 2 2 2 2 2 2 2 2 2 2 20" xfId="4001"/>
    <cellStyle name="Normal 2 2 2 2 2 2 2 2 2 2 2 21" xfId="10989"/>
    <cellStyle name="Normal 2 2 2 2 2 2 2 2 2 2 2 22" xfId="12473"/>
    <cellStyle name="Normal 2 2 2 2 2 2 2 2 2 2 2 23" xfId="13060"/>
    <cellStyle name="Normal 2 2 2 2 2 2 2 2 2 2 2 24" xfId="13090"/>
    <cellStyle name="Normal 2 2 2 2 2 2 2 2 2 2 2 25" xfId="15109"/>
    <cellStyle name="Normal 2 2 2 2 2 2 2 2 2 2 2 26" xfId="12400"/>
    <cellStyle name="Normal 2 2 2 2 2 2 2 2 2 2 2 27" xfId="11470"/>
    <cellStyle name="Normal 2 2 2 2 2 2 2 2 2 2 2 28" xfId="16418"/>
    <cellStyle name="Normal 2 2 2 2 2 2 2 2 2 2 2 29" xfId="13774"/>
    <cellStyle name="Normal 2 2 2 2 2 2 2 2 2 2 2 3" xfId="2757"/>
    <cellStyle name="Normal 2 2 2 2 2 2 2 2 2 2 2 3 2" xfId="2758"/>
    <cellStyle name="Normal 2 2 2 2 2 2 2 2 2 2 2 3 2 2" xfId="2759"/>
    <cellStyle name="Normal 2 2 2 2 2 2 2 2 2 2 2 3 2 2 2" xfId="2760"/>
    <cellStyle name="Normal 2 2 2 2 2 2 2 2 2 2 2 3 2 3" xfId="22552"/>
    <cellStyle name="Normal 2 2 2 2 2 2 2 2 2 2 2 3 3" xfId="2761"/>
    <cellStyle name="Normal 2 2 2 2 2 2 2 2 2 2 2 3 3 2" xfId="22307"/>
    <cellStyle name="Normal 2 2 2 2 2 2 2 2 2 2 2 3 3 3" xfId="22553"/>
    <cellStyle name="Normal 2 2 2 2 2 2 2 2 2 2 2 3 4" xfId="2762"/>
    <cellStyle name="Normal 2 2 2 2 2 2 2 2 2 2 2 3 4 2" xfId="22308"/>
    <cellStyle name="Normal 2 2 2 2 2 2 2 2 2 2 2 3 4 3" xfId="22554"/>
    <cellStyle name="Normal 2 2 2 2 2 2 2 2 2 2 2 3 5" xfId="2763"/>
    <cellStyle name="Normal 2 2 2 2 2 2 2 2 2 2 2 3 6" xfId="2764"/>
    <cellStyle name="Normal 2 2 2 2 2 2 2 2 2 2 2 30" xfId="16170"/>
    <cellStyle name="Normal 2 2 2 2 2 2 2 2 2 2 2 31" xfId="13190"/>
    <cellStyle name="Normal 2 2 2 2 2 2 2 2 2 2 2 32" xfId="15872"/>
    <cellStyle name="Normal 2 2 2 2 2 2 2 2 2 2 2 33" xfId="11634"/>
    <cellStyle name="Normal 2 2 2 2 2 2 2 2 2 2 2 34" xfId="14116"/>
    <cellStyle name="Normal 2 2 2 2 2 2 2 2 2 2 2 35" xfId="16215"/>
    <cellStyle name="Normal 2 2 2 2 2 2 2 2 2 2 2 36" xfId="17504"/>
    <cellStyle name="Normal 2 2 2 2 2 2 2 2 2 2 2 37" xfId="17810"/>
    <cellStyle name="Normal 2 2 2 2 2 2 2 2 2 2 2 38" xfId="18103"/>
    <cellStyle name="Normal 2 2 2 2 2 2 2 2 2 2 2 39" xfId="18371"/>
    <cellStyle name="Normal 2 2 2 2 2 2 2 2 2 2 2 4" xfId="2765"/>
    <cellStyle name="Normal 2 2 2 2 2 2 2 2 2 2 2 4 2" xfId="22309"/>
    <cellStyle name="Normal 2 2 2 2 2 2 2 2 2 2 2 4 3" xfId="22555"/>
    <cellStyle name="Normal 2 2 2 2 2 2 2 2 2 2 2 40" xfId="19925"/>
    <cellStyle name="Normal 2 2 2 2 2 2 2 2 2 2 2 41" xfId="19955"/>
    <cellStyle name="Normal 2 2 2 2 2 2 2 2 2 2 2 42" xfId="20731"/>
    <cellStyle name="Normal 2 2 2 2 2 2 2 2 2 2 2 43" xfId="20918"/>
    <cellStyle name="Normal 2 2 2 2 2 2 2 2 2 2 2 5" xfId="2766"/>
    <cellStyle name="Normal 2 2 2 2 2 2 2 2 2 2 2 5 2" xfId="22310"/>
    <cellStyle name="Normal 2 2 2 2 2 2 2 2 2 2 2 5 3" xfId="22556"/>
    <cellStyle name="Normal 2 2 2 2 2 2 2 2 2 2 2 6" xfId="2767"/>
    <cellStyle name="Normal 2 2 2 2 2 2 2 2 2 2 2 7" xfId="2768"/>
    <cellStyle name="Normal 2 2 2 2 2 2 2 2 2 2 2 8" xfId="2769"/>
    <cellStyle name="Normal 2 2 2 2 2 2 2 2 2 2 2 9" xfId="2770"/>
    <cellStyle name="Normal 2 2 2 2 2 2 2 2 2 2 20" xfId="4031"/>
    <cellStyle name="Normal 2 2 2 2 2 2 2 2 2 2 21" xfId="4129"/>
    <cellStyle name="Normal 2 2 2 2 2 2 2 2 2 2 22" xfId="4019"/>
    <cellStyle name="Normal 2 2 2 2 2 2 2 2 2 2 23" xfId="4140"/>
    <cellStyle name="Normal 2 2 2 2 2 2 2 2 2 2 24" xfId="6130"/>
    <cellStyle name="Normal 2 2 2 2 2 2 2 2 2 2 25" xfId="10169"/>
    <cellStyle name="Normal 2 2 2 2 2 2 2 2 2 2 26" xfId="12161"/>
    <cellStyle name="Normal 2 2 2 2 2 2 2 2 2 2 27" xfId="12295"/>
    <cellStyle name="Normal 2 2 2 2 2 2 2 2 2 2 28" xfId="14982"/>
    <cellStyle name="Normal 2 2 2 2 2 2 2 2 2 2 29" xfId="9078"/>
    <cellStyle name="Normal 2 2 2 2 2 2 2 2 2 2 3" xfId="2771"/>
    <cellStyle name="Normal 2 2 2 2 2 2 2 2 2 2 30" xfId="14726"/>
    <cellStyle name="Normal 2 2 2 2 2 2 2 2 2 2 31" xfId="12285"/>
    <cellStyle name="Normal 2 2 2 2 2 2 2 2 2 2 32" xfId="16830"/>
    <cellStyle name="Normal 2 2 2 2 2 2 2 2 2 2 33" xfId="12878"/>
    <cellStyle name="Normal 2 2 2 2 2 2 2 2 2 2 34" xfId="14388"/>
    <cellStyle name="Normal 2 2 2 2 2 2 2 2 2 2 35" xfId="12579"/>
    <cellStyle name="Normal 2 2 2 2 2 2 2 2 2 2 36" xfId="17048"/>
    <cellStyle name="Normal 2 2 2 2 2 2 2 2 2 2 37" xfId="13538"/>
    <cellStyle name="Normal 2 2 2 2 2 2 2 2 2 2 38" xfId="14058"/>
    <cellStyle name="Normal 2 2 2 2 2 2 2 2 2 2 39" xfId="9176"/>
    <cellStyle name="Normal 2 2 2 2 2 2 2 2 2 2 4" xfId="2772"/>
    <cellStyle name="Normal 2 2 2 2 2 2 2 2 2 2 40" xfId="14221"/>
    <cellStyle name="Normal 2 2 2 2 2 2 2 2 2 2 41" xfId="16957"/>
    <cellStyle name="Normal 2 2 2 2 2 2 2 2 2 2 42" xfId="13224"/>
    <cellStyle name="Normal 2 2 2 2 2 2 2 2 2 2 43" xfId="9242"/>
    <cellStyle name="Normal 2 2 2 2 2 2 2 2 2 2 44" xfId="19592"/>
    <cellStyle name="Normal 2 2 2 2 2 2 2 2 2 2 45" xfId="20189"/>
    <cellStyle name="Normal 2 2 2 2 2 2 2 2 2 2 46" xfId="20377"/>
    <cellStyle name="Normal 2 2 2 2 2 2 2 2 2 2 47" xfId="21282"/>
    <cellStyle name="Normal 2 2 2 2 2 2 2 2 2 2 5" xfId="2773"/>
    <cellStyle name="Normal 2 2 2 2 2 2 2 2 2 2 6" xfId="2774"/>
    <cellStyle name="Normal 2 2 2 2 2 2 2 2 2 2 7" xfId="2775"/>
    <cellStyle name="Normal 2 2 2 2 2 2 2 2 2 2 7 2" xfId="2776"/>
    <cellStyle name="Normal 2 2 2 2 2 2 2 2 2 2 7 2 2" xfId="2777"/>
    <cellStyle name="Normal 2 2 2 2 2 2 2 2 2 2 7 2 2 2" xfId="2778"/>
    <cellStyle name="Normal 2 2 2 2 2 2 2 2 2 2 7 3" xfId="2779"/>
    <cellStyle name="Normal 2 2 2 2 2 2 2 2 2 2 7 4" xfId="2780"/>
    <cellStyle name="Normal 2 2 2 2 2 2 2 2 2 2 7 5" xfId="2781"/>
    <cellStyle name="Normal 2 2 2 2 2 2 2 2 2 2 7 6" xfId="2782"/>
    <cellStyle name="Normal 2 2 2 2 2 2 2 2 2 2 7 7" xfId="22557"/>
    <cellStyle name="Normal 2 2 2 2 2 2 2 2 2 2 8" xfId="2783"/>
    <cellStyle name="Normal 2 2 2 2 2 2 2 2 2 2 8 2" xfId="22312"/>
    <cellStyle name="Normal 2 2 2 2 2 2 2 2 2 2 8 3" xfId="22313"/>
    <cellStyle name="Normal 2 2 2 2 2 2 2 2 2 2 8 4" xfId="22314"/>
    <cellStyle name="Normal 2 2 2 2 2 2 2 2 2 2 8 5" xfId="22311"/>
    <cellStyle name="Normal 2 2 2 2 2 2 2 2 2 2 9" xfId="2784"/>
    <cellStyle name="Normal 2 2 2 2 2 2 2 2 2 2 9 2" xfId="22315"/>
    <cellStyle name="Normal 2 2 2 2 2 2 2 2 2 2 9 3" xfId="22558"/>
    <cellStyle name="Normal 2 2 2 2 2 2 2 2 2 20" xfId="4040"/>
    <cellStyle name="Normal 2 2 2 2 2 2 2 2 2 21" xfId="4119"/>
    <cellStyle name="Normal 2 2 2 2 2 2 2 2 2 22" xfId="4028"/>
    <cellStyle name="Normal 2 2 2 2 2 2 2 2 2 23" xfId="5625"/>
    <cellStyle name="Normal 2 2 2 2 2 2 2 2 2 24" xfId="4015"/>
    <cellStyle name="Normal 2 2 2 2 2 2 2 2 2 25" xfId="10168"/>
    <cellStyle name="Normal 2 2 2 2 2 2 2 2 2 26" xfId="11707"/>
    <cellStyle name="Normal 2 2 2 2 2 2 2 2 2 27" xfId="13038"/>
    <cellStyle name="Normal 2 2 2 2 2 2 2 2 2 28" xfId="12383"/>
    <cellStyle name="Normal 2 2 2 2 2 2 2 2 2 29" xfId="15063"/>
    <cellStyle name="Normal 2 2 2 2 2 2 2 2 2 3" xfId="2785"/>
    <cellStyle name="Normal 2 2 2 2 2 2 2 2 2 30" xfId="15592"/>
    <cellStyle name="Normal 2 2 2 2 2 2 2 2 2 31" xfId="11140"/>
    <cellStyle name="Normal 2 2 2 2 2 2 2 2 2 32" xfId="17050"/>
    <cellStyle name="Normal 2 2 2 2 2 2 2 2 2 33" xfId="16732"/>
    <cellStyle name="Normal 2 2 2 2 2 2 2 2 2 34" xfId="16098"/>
    <cellStyle name="Normal 2 2 2 2 2 2 2 2 2 35" xfId="10538"/>
    <cellStyle name="Normal 2 2 2 2 2 2 2 2 2 36" xfId="13834"/>
    <cellStyle name="Normal 2 2 2 2 2 2 2 2 2 37" xfId="10862"/>
    <cellStyle name="Normal 2 2 2 2 2 2 2 2 2 38" xfId="11179"/>
    <cellStyle name="Normal 2 2 2 2 2 2 2 2 2 39" xfId="11338"/>
    <cellStyle name="Normal 2 2 2 2 2 2 2 2 2 4" xfId="2786"/>
    <cellStyle name="Normal 2 2 2 2 2 2 2 2 2 40" xfId="13415"/>
    <cellStyle name="Normal 2 2 2 2 2 2 2 2 2 41" xfId="14083"/>
    <cellStyle name="Normal 2 2 2 2 2 2 2 2 2 42" xfId="11806"/>
    <cellStyle name="Normal 2 2 2 2 2 2 2 2 2 43" xfId="15087"/>
    <cellStyle name="Normal 2 2 2 2 2 2 2 2 2 44" xfId="19591"/>
    <cellStyle name="Normal 2 2 2 2 2 2 2 2 2 45" xfId="20085"/>
    <cellStyle name="Normal 2 2 2 2 2 2 2 2 2 46" xfId="20376"/>
    <cellStyle name="Normal 2 2 2 2 2 2 2 2 2 47" xfId="21417"/>
    <cellStyle name="Normal 2 2 2 2 2 2 2 2 2 5" xfId="2787"/>
    <cellStyle name="Normal 2 2 2 2 2 2 2 2 2 6" xfId="2788"/>
    <cellStyle name="Normal 2 2 2 2 2 2 2 2 2 7" xfId="2789"/>
    <cellStyle name="Normal 2 2 2 2 2 2 2 2 2 7 2" xfId="2790"/>
    <cellStyle name="Normal 2 2 2 2 2 2 2 2 2 7 2 2" xfId="2791"/>
    <cellStyle name="Normal 2 2 2 2 2 2 2 2 2 7 2 2 2" xfId="2792"/>
    <cellStyle name="Normal 2 2 2 2 2 2 2 2 2 7 3" xfId="2793"/>
    <cellStyle name="Normal 2 2 2 2 2 2 2 2 2 7 4" xfId="2794"/>
    <cellStyle name="Normal 2 2 2 2 2 2 2 2 2 7 5" xfId="2795"/>
    <cellStyle name="Normal 2 2 2 2 2 2 2 2 2 7 6" xfId="2796"/>
    <cellStyle name="Normal 2 2 2 2 2 2 2 2 2 7 7" xfId="22559"/>
    <cellStyle name="Normal 2 2 2 2 2 2 2 2 2 8" xfId="2797"/>
    <cellStyle name="Normal 2 2 2 2 2 2 2 2 2 8 2" xfId="22317"/>
    <cellStyle name="Normal 2 2 2 2 2 2 2 2 2 8 3" xfId="22318"/>
    <cellStyle name="Normal 2 2 2 2 2 2 2 2 2 8 4" xfId="22319"/>
    <cellStyle name="Normal 2 2 2 2 2 2 2 2 2 8 5" xfId="22316"/>
    <cellStyle name="Normal 2 2 2 2 2 2 2 2 2 9" xfId="2798"/>
    <cellStyle name="Normal 2 2 2 2 2 2 2 2 2 9 2" xfId="22320"/>
    <cellStyle name="Normal 2 2 2 2 2 2 2 2 2 9 3" xfId="22560"/>
    <cellStyle name="Normal 2 2 2 2 2 2 2 2 20" xfId="4096"/>
    <cellStyle name="Normal 2 2 2 2 2 2 2 2 21" xfId="4053"/>
    <cellStyle name="Normal 2 2 2 2 2 2 2 2 22" xfId="4100"/>
    <cellStyle name="Normal 2 2 2 2 2 2 2 2 23" xfId="4041"/>
    <cellStyle name="Normal 2 2 2 2 2 2 2 2 24" xfId="4117"/>
    <cellStyle name="Normal 2 2 2 2 2 2 2 2 25" xfId="4029"/>
    <cellStyle name="Normal 2 2 2 2 2 2 2 2 26" xfId="10167"/>
    <cellStyle name="Normal 2 2 2 2 2 2 2 2 27" xfId="12650"/>
    <cellStyle name="Normal 2 2 2 2 2 2 2 2 28" xfId="10995"/>
    <cellStyle name="Normal 2 2 2 2 2 2 2 2 29" xfId="11640"/>
    <cellStyle name="Normal 2 2 2 2 2 2 2 2 3" xfId="2722"/>
    <cellStyle name="Normal 2 2 2 2 2 2 2 2 30" xfId="14812"/>
    <cellStyle name="Normal 2 2 2 2 2 2 2 2 31" xfId="9245"/>
    <cellStyle name="Normal 2 2 2 2 2 2 2 2 32" xfId="15221"/>
    <cellStyle name="Normal 2 2 2 2 2 2 2 2 33" xfId="14153"/>
    <cellStyle name="Normal 2 2 2 2 2 2 2 2 34" xfId="9422"/>
    <cellStyle name="Normal 2 2 2 2 2 2 2 2 35" xfId="14364"/>
    <cellStyle name="Normal 2 2 2 2 2 2 2 2 36" xfId="12932"/>
    <cellStyle name="Normal 2 2 2 2 2 2 2 2 37" xfId="13459"/>
    <cellStyle name="Normal 2 2 2 2 2 2 2 2 38" xfId="12139"/>
    <cellStyle name="Normal 2 2 2 2 2 2 2 2 39" xfId="15049"/>
    <cellStyle name="Normal 2 2 2 2 2 2 2 2 4" xfId="2799"/>
    <cellStyle name="Normal 2 2 2 2 2 2 2 2 40" xfId="15167"/>
    <cellStyle name="Normal 2 2 2 2 2 2 2 2 41" xfId="15682"/>
    <cellStyle name="Normal 2 2 2 2 2 2 2 2 42" xfId="13531"/>
    <cellStyle name="Normal 2 2 2 2 2 2 2 2 43" xfId="12208"/>
    <cellStyle name="Normal 2 2 2 2 2 2 2 2 44" xfId="11299"/>
    <cellStyle name="Normal 2 2 2 2 2 2 2 2 45" xfId="19590"/>
    <cellStyle name="Normal 2 2 2 2 2 2 2 2 46" xfId="20010"/>
    <cellStyle name="Normal 2 2 2 2 2 2 2 2 47" xfId="20375"/>
    <cellStyle name="Normal 2 2 2 2 2 2 2 2 48" xfId="20786"/>
    <cellStyle name="Normal 2 2 2 2 2 2 2 2 5" xfId="2800"/>
    <cellStyle name="Normal 2 2 2 2 2 2 2 2 6" xfId="2801"/>
    <cellStyle name="Normal 2 2 2 2 2 2 2 2 7" xfId="2802"/>
    <cellStyle name="Normal 2 2 2 2 2 2 2 2 8" xfId="2803"/>
    <cellStyle name="Normal 2 2 2 2 2 2 2 2 8 2" xfId="2804"/>
    <cellStyle name="Normal 2 2 2 2 2 2 2 2 8 2 2" xfId="2805"/>
    <cellStyle name="Normal 2 2 2 2 2 2 2 2 8 2 2 2" xfId="2806"/>
    <cellStyle name="Normal 2 2 2 2 2 2 2 2 8 3" xfId="2807"/>
    <cellStyle name="Normal 2 2 2 2 2 2 2 2 8 4" xfId="2808"/>
    <cellStyle name="Normal 2 2 2 2 2 2 2 2 8 5" xfId="2809"/>
    <cellStyle name="Normal 2 2 2 2 2 2 2 2 8 6" xfId="2810"/>
    <cellStyle name="Normal 2 2 2 2 2 2 2 2 8 7" xfId="22561"/>
    <cellStyle name="Normal 2 2 2 2 2 2 2 2 9" xfId="2811"/>
    <cellStyle name="Normal 2 2 2 2 2 2 2 2 9 2" xfId="22322"/>
    <cellStyle name="Normal 2 2 2 2 2 2 2 2 9 3" xfId="22323"/>
    <cellStyle name="Normal 2 2 2 2 2 2 2 2 9 4" xfId="22324"/>
    <cellStyle name="Normal 2 2 2 2 2 2 2 2 9 5" xfId="22321"/>
    <cellStyle name="Normal 2 2 2 2 2 2 2 20" xfId="4088"/>
    <cellStyle name="Normal 2 2 2 2 2 2 2 21" xfId="4062"/>
    <cellStyle name="Normal 2 2 2 2 2 2 2 22" xfId="4090"/>
    <cellStyle name="Normal 2 2 2 2 2 2 2 23" xfId="4057"/>
    <cellStyle name="Normal 2 2 2 2 2 2 2 24" xfId="4094"/>
    <cellStyle name="Normal 2 2 2 2 2 2 2 25" xfId="4052"/>
    <cellStyle name="Normal 2 2 2 2 2 2 2 26" xfId="10166"/>
    <cellStyle name="Normal 2 2 2 2 2 2 2 27" xfId="13069"/>
    <cellStyle name="Normal 2 2 2 2 2 2 2 28" xfId="11881"/>
    <cellStyle name="Normal 2 2 2 2 2 2 2 29" xfId="11156"/>
    <cellStyle name="Normal 2 2 2 2 2 2 2 3" xfId="2716"/>
    <cellStyle name="Normal 2 2 2 2 2 2 2 30" xfId="14638"/>
    <cellStyle name="Normal 2 2 2 2 2 2 2 31" xfId="9413"/>
    <cellStyle name="Normal 2 2 2 2 2 2 2 32" xfId="11847"/>
    <cellStyle name="Normal 2 2 2 2 2 2 2 33" xfId="10741"/>
    <cellStyle name="Normal 2 2 2 2 2 2 2 34" xfId="13419"/>
    <cellStyle name="Normal 2 2 2 2 2 2 2 35" xfId="9360"/>
    <cellStyle name="Normal 2 2 2 2 2 2 2 36" xfId="9101"/>
    <cellStyle name="Normal 2 2 2 2 2 2 2 37" xfId="11581"/>
    <cellStyle name="Normal 2 2 2 2 2 2 2 38" xfId="16136"/>
    <cellStyle name="Normal 2 2 2 2 2 2 2 39" xfId="16725"/>
    <cellStyle name="Normal 2 2 2 2 2 2 2 4" xfId="2812"/>
    <cellStyle name="Normal 2 2 2 2 2 2 2 40" xfId="10027"/>
    <cellStyle name="Normal 2 2 2 2 2 2 2 41" xfId="12574"/>
    <cellStyle name="Normal 2 2 2 2 2 2 2 42" xfId="16523"/>
    <cellStyle name="Normal 2 2 2 2 2 2 2 43" xfId="15530"/>
    <cellStyle name="Normal 2 2 2 2 2 2 2 44" xfId="11108"/>
    <cellStyle name="Normal 2 2 2 2 2 2 2 45" xfId="19589"/>
    <cellStyle name="Normal 2 2 2 2 2 2 2 46" xfId="19961"/>
    <cellStyle name="Normal 2 2 2 2 2 2 2 47" xfId="20374"/>
    <cellStyle name="Normal 2 2 2 2 2 2 2 48" xfId="21300"/>
    <cellStyle name="Normal 2 2 2 2 2 2 2 5" xfId="2813"/>
    <cellStyle name="Normal 2 2 2 2 2 2 2 6" xfId="2814"/>
    <cellStyle name="Normal 2 2 2 2 2 2 2 7" xfId="2815"/>
    <cellStyle name="Normal 2 2 2 2 2 2 2 8" xfId="2816"/>
    <cellStyle name="Normal 2 2 2 2 2 2 2 8 2" xfId="2817"/>
    <cellStyle name="Normal 2 2 2 2 2 2 2 8 2 2" xfId="2818"/>
    <cellStyle name="Normal 2 2 2 2 2 2 2 8 2 2 2" xfId="2819"/>
    <cellStyle name="Normal 2 2 2 2 2 2 2 8 3" xfId="2820"/>
    <cellStyle name="Normal 2 2 2 2 2 2 2 8 4" xfId="2821"/>
    <cellStyle name="Normal 2 2 2 2 2 2 2 8 5" xfId="2822"/>
    <cellStyle name="Normal 2 2 2 2 2 2 2 8 6" xfId="2823"/>
    <cellStyle name="Normal 2 2 2 2 2 2 2 8 7" xfId="22562"/>
    <cellStyle name="Normal 2 2 2 2 2 2 2 9" xfId="2824"/>
    <cellStyle name="Normal 2 2 2 2 2 2 2 9 2" xfId="22326"/>
    <cellStyle name="Normal 2 2 2 2 2 2 2 9 3" xfId="22327"/>
    <cellStyle name="Normal 2 2 2 2 2 2 2 9 4" xfId="22328"/>
    <cellStyle name="Normal 2 2 2 2 2 2 2 9 5" xfId="22325"/>
    <cellStyle name="Normal 2 2 2 2 2 2 20" xfId="4072"/>
    <cellStyle name="Normal 2 2 2 2 2 2 21" xfId="4083"/>
    <cellStyle name="Normal 2 2 2 2 2 2 22" xfId="4068"/>
    <cellStyle name="Normal 2 2 2 2 2 2 23" xfId="4084"/>
    <cellStyle name="Normal 2 2 2 2 2 2 24" xfId="4066"/>
    <cellStyle name="Normal 2 2 2 2 2 2 25" xfId="4085"/>
    <cellStyle name="Normal 2 2 2 2 2 2 26" xfId="4064"/>
    <cellStyle name="Normal 2 2 2 2 2 2 27" xfId="10165"/>
    <cellStyle name="Normal 2 2 2 2 2 2 28" xfId="12327"/>
    <cellStyle name="Normal 2 2 2 2 2 2 29" xfId="11078"/>
    <cellStyle name="Normal 2 2 2 2 2 2 3" xfId="1633"/>
    <cellStyle name="Normal 2 2 2 2 2 2 30" xfId="11812"/>
    <cellStyle name="Normal 2 2 2 2 2 2 31" xfId="13110"/>
    <cellStyle name="Normal 2 2 2 2 2 2 32" xfId="10816"/>
    <cellStyle name="Normal 2 2 2 2 2 2 33" xfId="10815"/>
    <cellStyle name="Normal 2 2 2 2 2 2 34" xfId="15094"/>
    <cellStyle name="Normal 2 2 2 2 2 2 35" xfId="16022"/>
    <cellStyle name="Normal 2 2 2 2 2 2 36" xfId="15983"/>
    <cellStyle name="Normal 2 2 2 2 2 2 37" xfId="11660"/>
    <cellStyle name="Normal 2 2 2 2 2 2 38" xfId="16923"/>
    <cellStyle name="Normal 2 2 2 2 2 2 39" xfId="15879"/>
    <cellStyle name="Normal 2 2 2 2 2 2 4" xfId="2709"/>
    <cellStyle name="Normal 2 2 2 2 2 2 40" xfId="16808"/>
    <cellStyle name="Normal 2 2 2 2 2 2 41" xfId="13397"/>
    <cellStyle name="Normal 2 2 2 2 2 2 42" xfId="16824"/>
    <cellStyle name="Normal 2 2 2 2 2 2 43" xfId="14608"/>
    <cellStyle name="Normal 2 2 2 2 2 2 44" xfId="9579"/>
    <cellStyle name="Normal 2 2 2 2 2 2 45" xfId="16650"/>
    <cellStyle name="Normal 2 2 2 2 2 2 46" xfId="19588"/>
    <cellStyle name="Normal 2 2 2 2 2 2 47" xfId="20002"/>
    <cellStyle name="Normal 2 2 2 2 2 2 48" xfId="20373"/>
    <cellStyle name="Normal 2 2 2 2 2 2 49" xfId="21299"/>
    <cellStyle name="Normal 2 2 2 2 2 2 5" xfId="2825"/>
    <cellStyle name="Normal 2 2 2 2 2 2 6" xfId="2826"/>
    <cellStyle name="Normal 2 2 2 2 2 2 7" xfId="2827"/>
    <cellStyle name="Normal 2 2 2 2 2 2 8" xfId="2828"/>
    <cellStyle name="Normal 2 2 2 2 2 2 9" xfId="2829"/>
    <cellStyle name="Normal 2 2 2 2 2 2 9 2" xfId="2830"/>
    <cellStyle name="Normal 2 2 2 2 2 2 9 2 2" xfId="2831"/>
    <cellStyle name="Normal 2 2 2 2 2 2 9 2 2 2" xfId="2832"/>
    <cellStyle name="Normal 2 2 2 2 2 2 9 3" xfId="2833"/>
    <cellStyle name="Normal 2 2 2 2 2 2 9 4" xfId="2834"/>
    <cellStyle name="Normal 2 2 2 2 2 2 9 5" xfId="2835"/>
    <cellStyle name="Normal 2 2 2 2 2 2 9 6" xfId="2836"/>
    <cellStyle name="Normal 2 2 2 2 2 2 9 7" xfId="22563"/>
    <cellStyle name="Normal 2 2 2 2 2 20" xfId="4078"/>
    <cellStyle name="Normal 2 2 2 2 2 21" xfId="4074"/>
    <cellStyle name="Normal 2 2 2 2 2 22" xfId="4076"/>
    <cellStyle name="Normal 2 2 2 2 2 23" xfId="4070"/>
    <cellStyle name="Normal 2 2 2 2 2 24" xfId="4079"/>
    <cellStyle name="Normal 2 2 2 2 2 25" xfId="4069"/>
    <cellStyle name="Normal 2 2 2 2 2 26" xfId="4081"/>
    <cellStyle name="Normal 2 2 2 2 2 27" xfId="10164"/>
    <cellStyle name="Normal 2 2 2 2 2 28" xfId="13140"/>
    <cellStyle name="Normal 2 2 2 2 2 29" xfId="10907"/>
    <cellStyle name="Normal 2 2 2 2 2 3" xfId="1634"/>
    <cellStyle name="Normal 2 2 2 2 2 3 2" xfId="1635"/>
    <cellStyle name="Normal 2 2 2 2 2 30" xfId="11379"/>
    <cellStyle name="Normal 2 2 2 2 2 31" xfId="12368"/>
    <cellStyle name="Normal 2 2 2 2 2 32" xfId="11049"/>
    <cellStyle name="Normal 2 2 2 2 2 33" xfId="12288"/>
    <cellStyle name="Normal 2 2 2 2 2 34" xfId="9247"/>
    <cellStyle name="Normal 2 2 2 2 2 35" xfId="13375"/>
    <cellStyle name="Normal 2 2 2 2 2 36" xfId="13840"/>
    <cellStyle name="Normal 2 2 2 2 2 37" xfId="9760"/>
    <cellStyle name="Normal 2 2 2 2 2 38" xfId="9222"/>
    <cellStyle name="Normal 2 2 2 2 2 39" xfId="14365"/>
    <cellStyle name="Normal 2 2 2 2 2 4" xfId="2702"/>
    <cellStyle name="Normal 2 2 2 2 2 40" xfId="15215"/>
    <cellStyle name="Normal 2 2 2 2 2 41" xfId="16183"/>
    <cellStyle name="Normal 2 2 2 2 2 42" xfId="15283"/>
    <cellStyle name="Normal 2 2 2 2 2 43" xfId="10776"/>
    <cellStyle name="Normal 2 2 2 2 2 44" xfId="12988"/>
    <cellStyle name="Normal 2 2 2 2 2 45" xfId="12603"/>
    <cellStyle name="Normal 2 2 2 2 2 46" xfId="19587"/>
    <cellStyle name="Normal 2 2 2 2 2 47" xfId="20018"/>
    <cellStyle name="Normal 2 2 2 2 2 48" xfId="20372"/>
    <cellStyle name="Normal 2 2 2 2 2 49" xfId="21393"/>
    <cellStyle name="Normal 2 2 2 2 2 5" xfId="2837"/>
    <cellStyle name="Normal 2 2 2 2 2 6" xfId="2838"/>
    <cellStyle name="Normal 2 2 2 2 2 7" xfId="2839"/>
    <cellStyle name="Normal 2 2 2 2 2 8" xfId="2840"/>
    <cellStyle name="Normal 2 2 2 2 2 9" xfId="2841"/>
    <cellStyle name="Normal 2 2 2 2 2 9 2" xfId="2842"/>
    <cellStyle name="Normal 2 2 2 2 2 9 2 2" xfId="2843"/>
    <cellStyle name="Normal 2 2 2 2 2 9 2 2 2" xfId="2844"/>
    <cellStyle name="Normal 2 2 2 2 2 9 3" xfId="2845"/>
    <cellStyle name="Normal 2 2 2 2 2 9 4" xfId="2846"/>
    <cellStyle name="Normal 2 2 2 2 2 9 5" xfId="2847"/>
    <cellStyle name="Normal 2 2 2 2 2 9 6" xfId="2848"/>
    <cellStyle name="Normal 2 2 2 2 2 9 7" xfId="22564"/>
    <cellStyle name="Normal 2 2 2 2 20" xfId="4061"/>
    <cellStyle name="Normal 2 2 2 2 21" xfId="4093"/>
    <cellStyle name="Normal 2 2 2 2 22" xfId="4056"/>
    <cellStyle name="Normal 2 2 2 2 23" xfId="4098"/>
    <cellStyle name="Normal 2 2 2 2 24" xfId="4044"/>
    <cellStyle name="Normal 2 2 2 2 25" xfId="4105"/>
    <cellStyle name="Normal 2 2 2 2 26" xfId="4032"/>
    <cellStyle name="Normal 2 2 2 2 27" xfId="4121"/>
    <cellStyle name="Normal 2 2 2 2 28" xfId="10163"/>
    <cellStyle name="Normal 2 2 2 2 29" xfId="13664"/>
    <cellStyle name="Normal 2 2 2 2 3" xfId="1636"/>
    <cellStyle name="Normal 2 2 2 2 30" xfId="10643"/>
    <cellStyle name="Normal 2 2 2 2 31" xfId="11670"/>
    <cellStyle name="Normal 2 2 2 2 32" xfId="11322"/>
    <cellStyle name="Normal 2 2 2 2 33" xfId="14432"/>
    <cellStyle name="Normal 2 2 2 2 34" xfId="9346"/>
    <cellStyle name="Normal 2 2 2 2 35" xfId="11391"/>
    <cellStyle name="Normal 2 2 2 2 36" xfId="15502"/>
    <cellStyle name="Normal 2 2 2 2 37" xfId="16094"/>
    <cellStyle name="Normal 2 2 2 2 38" xfId="16697"/>
    <cellStyle name="Normal 2 2 2 2 39" xfId="13650"/>
    <cellStyle name="Normal 2 2 2 2 4" xfId="1637"/>
    <cellStyle name="Normal 2 2 2 2 4 2" xfId="1638"/>
    <cellStyle name="Normal 2 2 2 2 4 2 2" xfId="1639"/>
    <cellStyle name="Normal 2 2 2 2 40" xfId="16435"/>
    <cellStyle name="Normal 2 2 2 2 41" xfId="16103"/>
    <cellStyle name="Normal 2 2 2 2 42" xfId="17071"/>
    <cellStyle name="Normal 2 2 2 2 43" xfId="16867"/>
    <cellStyle name="Normal 2 2 2 2 44" xfId="10679"/>
    <cellStyle name="Normal 2 2 2 2 45" xfId="17474"/>
    <cellStyle name="Normal 2 2 2 2 46" xfId="17780"/>
    <cellStyle name="Normal 2 2 2 2 47" xfId="19586"/>
    <cellStyle name="Normal 2 2 2 2 48" xfId="20030"/>
    <cellStyle name="Normal 2 2 2 2 49" xfId="20318"/>
    <cellStyle name="Normal 2 2 2 2 5" xfId="1640"/>
    <cellStyle name="Normal 2 2 2 2 50" xfId="20344"/>
    <cellStyle name="Normal 2 2 2 2 51" xfId="21213"/>
    <cellStyle name="Normal 2 2 2 2 6" xfId="2687"/>
    <cellStyle name="Normal 2 2 2 2 7" xfId="2849"/>
    <cellStyle name="Normal 2 2 2 2 8" xfId="2850"/>
    <cellStyle name="Normal 2 2 2 2 9" xfId="2851"/>
    <cellStyle name="Normal 2 2 2 20" xfId="4042"/>
    <cellStyle name="Normal 2 2 2 21" xfId="4120"/>
    <cellStyle name="Normal 2 2 2 22" xfId="4030"/>
    <cellStyle name="Normal 2 2 2 23" xfId="4130"/>
    <cellStyle name="Normal 2 2 2 24" xfId="4016"/>
    <cellStyle name="Normal 2 2 2 25" xfId="5624"/>
    <cellStyle name="Normal 2 2 2 26" xfId="4002"/>
    <cellStyle name="Normal 2 2 2 27" xfId="7638"/>
    <cellStyle name="Normal 2 2 2 28" xfId="10162"/>
    <cellStyle name="Normal 2 2 2 29" xfId="12364"/>
    <cellStyle name="Normal 2 2 2 3" xfId="1641"/>
    <cellStyle name="Normal 2 2 2 3 2" xfId="20319"/>
    <cellStyle name="Normal 2 2 2 3 2 2" xfId="20378"/>
    <cellStyle name="Normal 2 2 2 3 2 2 2" xfId="21607"/>
    <cellStyle name="Normal 2 2 2 3 2 2 3" xfId="21617"/>
    <cellStyle name="Normal 2 2 2 3 2 3" xfId="21024"/>
    <cellStyle name="Normal 2 2 2 3 3" xfId="20345"/>
    <cellStyle name="Normal 2 2 2 3 4" xfId="21459"/>
    <cellStyle name="Normal 2 2 2 30" xfId="11054"/>
    <cellStyle name="Normal 2 2 2 31" xfId="14300"/>
    <cellStyle name="Normal 2 2 2 32" xfId="9739"/>
    <cellStyle name="Normal 2 2 2 33" xfId="12577"/>
    <cellStyle name="Normal 2 2 2 34" xfId="11207"/>
    <cellStyle name="Normal 2 2 2 35" xfId="15481"/>
    <cellStyle name="Normal 2 2 2 36" xfId="12003"/>
    <cellStyle name="Normal 2 2 2 37" xfId="13238"/>
    <cellStyle name="Normal 2 2 2 38" xfId="12344"/>
    <cellStyle name="Normal 2 2 2 39" xfId="10975"/>
    <cellStyle name="Normal 2 2 2 4" xfId="1642"/>
    <cellStyle name="Normal 2 2 2 4 2" xfId="1643"/>
    <cellStyle name="Normal 2 2 2 4 2 2" xfId="1644"/>
    <cellStyle name="Normal 2 2 2 4 2 2 2" xfId="20380"/>
    <cellStyle name="Normal 2 2 2 4 2 2 2 2" xfId="20381"/>
    <cellStyle name="Normal 2 2 2 4 2 2 2 3" xfId="20914"/>
    <cellStyle name="Normal 2 2 2 4 2 2 3" xfId="20958"/>
    <cellStyle name="Normal 2 2 2 4 2 3" xfId="20379"/>
    <cellStyle name="Normal 2 2 2 4 2 4" xfId="20991"/>
    <cellStyle name="Normal 2 2 2 4 3" xfId="20371"/>
    <cellStyle name="Normal 2 2 2 4 4" xfId="21388"/>
    <cellStyle name="Normal 2 2 2 40" xfId="11531"/>
    <cellStyle name="Normal 2 2 2 41" xfId="9517"/>
    <cellStyle name="Normal 2 2 2 42" xfId="16803"/>
    <cellStyle name="Normal 2 2 2 43" xfId="16148"/>
    <cellStyle name="Normal 2 2 2 44" xfId="14129"/>
    <cellStyle name="Normal 2 2 2 45" xfId="14957"/>
    <cellStyle name="Normal 2 2 2 46" xfId="14312"/>
    <cellStyle name="Normal 2 2 2 47" xfId="19585"/>
    <cellStyle name="Normal 2 2 2 48" xfId="20043"/>
    <cellStyle name="Normal 2 2 2 49" xfId="20317"/>
    <cellStyle name="Normal 2 2 2 5" xfId="1645"/>
    <cellStyle name="Normal 2 2 2 50" xfId="20343"/>
    <cellStyle name="Normal 2 2 2 51" xfId="21443"/>
    <cellStyle name="Normal 2 2 2 6" xfId="2672"/>
    <cellStyle name="Normal 2 2 2 7" xfId="2853"/>
    <cellStyle name="Normal 2 2 2 8" xfId="2854"/>
    <cellStyle name="Normal 2 2 2 9" xfId="2855"/>
    <cellStyle name="Normal 2 2 20" xfId="2856"/>
    <cellStyle name="Normal 2 2 21" xfId="2857"/>
    <cellStyle name="Normal 2 2 22" xfId="3096"/>
    <cellStyle name="Normal 2 2 22 10" xfId="7478"/>
    <cellStyle name="Normal 2 2 22 11" xfId="7958"/>
    <cellStyle name="Normal 2 2 22 12" xfId="8419"/>
    <cellStyle name="Normal 2 2 22 2" xfId="3182"/>
    <cellStyle name="Normal 2 2 22 2 10" xfId="8753"/>
    <cellStyle name="Normal 2 2 22 2 11" xfId="8927"/>
    <cellStyle name="Normal 2 2 22 2 2" xfId="5105"/>
    <cellStyle name="Normal 2 2 22 2 2 10" xfId="8790"/>
    <cellStyle name="Normal 2 2 22 2 2 11" xfId="8963"/>
    <cellStyle name="Normal 2 2 22 2 2 2" xfId="5181"/>
    <cellStyle name="Normal 2 2 22 2 2 3" xfId="5699"/>
    <cellStyle name="Normal 2 2 22 2 2 4" xfId="6205"/>
    <cellStyle name="Normal 2 2 22 2 2 5" xfId="6712"/>
    <cellStyle name="Normal 2 2 22 2 2 6" xfId="7210"/>
    <cellStyle name="Normal 2 2 22 2 2 7" xfId="7710"/>
    <cellStyle name="Normal 2 2 22 2 2 8" xfId="8186"/>
    <cellStyle name="Normal 2 2 22 2 2 9" xfId="8592"/>
    <cellStyle name="Normal 2 2 22 2 3" xfId="5627"/>
    <cellStyle name="Normal 2 2 22 2 4" xfId="6132"/>
    <cellStyle name="Normal 2 2 22 2 5" xfId="6638"/>
    <cellStyle name="Normal 2 2 22 2 6" xfId="7138"/>
    <cellStyle name="Normal 2 2 22 2 7" xfId="7640"/>
    <cellStyle name="Normal 2 2 22 2 8" xfId="8116"/>
    <cellStyle name="Normal 2 2 22 2 9" xfId="8554"/>
    <cellStyle name="Normal 2 2 22 3" xfId="4719"/>
    <cellStyle name="Normal 2 2 22 4" xfId="4593"/>
    <cellStyle name="Normal 2 2 22 5" xfId="3539"/>
    <cellStyle name="Normal 2 2 22 6" xfId="5456"/>
    <cellStyle name="Normal 2 2 22 7" xfId="5969"/>
    <cellStyle name="Normal 2 2 22 8" xfId="6475"/>
    <cellStyle name="Normal 2 2 22 9" xfId="6982"/>
    <cellStyle name="Normal 2 2 23" xfId="4046"/>
    <cellStyle name="Normal 2 2 24" xfId="4123"/>
    <cellStyle name="Normal 2 2 25" xfId="5102"/>
    <cellStyle name="Normal 2 2 26" xfId="4135"/>
    <cellStyle name="Normal 2 2 27" xfId="4012"/>
    <cellStyle name="Normal 2 2 28" xfId="4145"/>
    <cellStyle name="Normal 2 2 29" xfId="4000"/>
    <cellStyle name="Normal 2 2 3" xfId="1646"/>
    <cellStyle name="Normal 2 2 3 10" xfId="22329"/>
    <cellStyle name="Normal 2 2 3 11" xfId="22330"/>
    <cellStyle name="Normal 2 2 3 12" xfId="22331"/>
    <cellStyle name="Normal 2 2 3 13" xfId="22332"/>
    <cellStyle name="Normal 2 2 3 14" xfId="22333"/>
    <cellStyle name="Normal 2 2 3 2" xfId="2858"/>
    <cellStyle name="Normal 2 2 3 3" xfId="2859"/>
    <cellStyle name="Normal 2 2 3 4" xfId="2860"/>
    <cellStyle name="Normal 2 2 3 5" xfId="2861"/>
    <cellStyle name="Normal 2 2 3 6" xfId="2862"/>
    <cellStyle name="Normal 2 2 3 7" xfId="2863"/>
    <cellStyle name="Normal 2 2 3 8" xfId="2864"/>
    <cellStyle name="Normal 2 2 3 9" xfId="2865"/>
    <cellStyle name="Normal 2 2 30" xfId="4154"/>
    <cellStyle name="Normal 2 2 31" xfId="3988"/>
    <cellStyle name="Normal 2 2 32" xfId="4160"/>
    <cellStyle name="Normal 2 2 33" xfId="10161"/>
    <cellStyle name="Normal 2 2 34" xfId="12340"/>
    <cellStyle name="Normal 2 2 35" xfId="11938"/>
    <cellStyle name="Normal 2 2 36" xfId="15400"/>
    <cellStyle name="Normal 2 2 37" xfId="13416"/>
    <cellStyle name="Normal 2 2 38" xfId="11155"/>
    <cellStyle name="Normal 2 2 39" xfId="9098"/>
    <cellStyle name="Normal 2 2 4" xfId="1647"/>
    <cellStyle name="Normal 2 2 4 10" xfId="20321"/>
    <cellStyle name="Normal 2 2 4 10 2" xfId="22334"/>
    <cellStyle name="Normal 2 2 4 10 3" xfId="22574"/>
    <cellStyle name="Normal 2 2 4 11" xfId="20346"/>
    <cellStyle name="Normal 2 2 4 11 2" xfId="22335"/>
    <cellStyle name="Normal 2 2 4 11 3" xfId="22575"/>
    <cellStyle name="Normal 2 2 4 12" xfId="21482"/>
    <cellStyle name="Normal 2 2 4 12 2" xfId="22336"/>
    <cellStyle name="Normal 2 2 4 12 3" xfId="22580"/>
    <cellStyle name="Normal 2 2 4 13" xfId="22337"/>
    <cellStyle name="Normal 2 2 4 14" xfId="22338"/>
    <cellStyle name="Normal 2 2 4 2" xfId="2866"/>
    <cellStyle name="Normal 2 2 4 3" xfId="2867"/>
    <cellStyle name="Normal 2 2 4 4" xfId="2868"/>
    <cellStyle name="Normal 2 2 4 5" xfId="2869"/>
    <cellStyle name="Normal 2 2 4 6" xfId="2870"/>
    <cellStyle name="Normal 2 2 4 7" xfId="2871"/>
    <cellStyle name="Normal 2 2 4 8" xfId="2872"/>
    <cellStyle name="Normal 2 2 4 9" xfId="2873"/>
    <cellStyle name="Normal 2 2 40" xfId="15231"/>
    <cellStyle name="Normal 2 2 41" xfId="15157"/>
    <cellStyle name="Normal 2 2 42" xfId="10041"/>
    <cellStyle name="Normal 2 2 43" xfId="10967"/>
    <cellStyle name="Normal 2 2 44" xfId="17163"/>
    <cellStyle name="Normal 2 2 45" xfId="12419"/>
    <cellStyle name="Normal 2 2 46" xfId="11487"/>
    <cellStyle name="Normal 2 2 47" xfId="14692"/>
    <cellStyle name="Normal 2 2 48" xfId="16736"/>
    <cellStyle name="Normal 2 2 49" xfId="15442"/>
    <cellStyle name="Normal 2 2 5" xfId="1648"/>
    <cellStyle name="Normal 2 2 5 10" xfId="20370"/>
    <cellStyle name="Normal 2 2 5 10 2" xfId="22339"/>
    <cellStyle name="Normal 2 2 5 10 3" xfId="22578"/>
    <cellStyle name="Normal 2 2 5 11" xfId="21433"/>
    <cellStyle name="Normal 2 2 5 11 2" xfId="22340"/>
    <cellStyle name="Normal 2 2 5 11 3" xfId="22579"/>
    <cellStyle name="Normal 2 2 5 12" xfId="22341"/>
    <cellStyle name="Normal 2 2 5 13" xfId="22342"/>
    <cellStyle name="Normal 2 2 5 14" xfId="22343"/>
    <cellStyle name="Normal 2 2 5 2" xfId="1649"/>
    <cellStyle name="Normal 2 2 5 2 10" xfId="6652"/>
    <cellStyle name="Normal 2 2 5 2 11" xfId="7220"/>
    <cellStyle name="Normal 2 2 5 2 12" xfId="7588"/>
    <cellStyle name="Normal 2 2 5 2 13" xfId="8065"/>
    <cellStyle name="Normal 2 2 5 2 14" xfId="8526"/>
    <cellStyle name="Normal 2 2 5 2 15" xfId="20382"/>
    <cellStyle name="Normal 2 2 5 2 16" xfId="21595"/>
    <cellStyle name="Normal 2 2 5 2 17" xfId="22380"/>
    <cellStyle name="Normal 2 2 5 2 2" xfId="1650"/>
    <cellStyle name="Normal 2 2 5 2 2 10" xfId="7471"/>
    <cellStyle name="Normal 2 2 5 2 2 11" xfId="7951"/>
    <cellStyle name="Normal 2 2 5 2 2 12" xfId="8413"/>
    <cellStyle name="Normal 2 2 5 2 2 13" xfId="20383"/>
    <cellStyle name="Normal 2 2 5 2 2 14" xfId="21578"/>
    <cellStyle name="Normal 2 2 5 2 2 2" xfId="3190"/>
    <cellStyle name="Normal 2 2 5 2 2 2 10" xfId="7470"/>
    <cellStyle name="Normal 2 2 5 2 2 2 11" xfId="7950"/>
    <cellStyle name="Normal 2 2 5 2 2 2 12" xfId="8412"/>
    <cellStyle name="Normal 2 2 5 2 2 2 13" xfId="20384"/>
    <cellStyle name="Normal 2 2 5 2 2 2 14" xfId="21270"/>
    <cellStyle name="Normal 2 2 5 2 2 2 2" xfId="3191"/>
    <cellStyle name="Normal 2 2 5 2 2 2 2 10" xfId="8798"/>
    <cellStyle name="Normal 2 2 5 2 2 2 2 11" xfId="8971"/>
    <cellStyle name="Normal 2 2 5 2 2 2 2 12" xfId="20769"/>
    <cellStyle name="Normal 2 2 5 2 2 2 2 13" xfId="21029"/>
    <cellStyle name="Normal 2 2 5 2 2 2 2 2" xfId="5189"/>
    <cellStyle name="Normal 2 2 5 2 2 2 2 2 10" xfId="8799"/>
    <cellStyle name="Normal 2 2 5 2 2 2 2 2 11" xfId="8972"/>
    <cellStyle name="Normal 2 2 5 2 2 2 2 2 12" xfId="20770"/>
    <cellStyle name="Normal 2 2 5 2 2 2 2 2 13" xfId="20996"/>
    <cellStyle name="Normal 2 2 5 2 2 2 2 2 2" xfId="5190"/>
    <cellStyle name="Normal 2 2 5 2 2 2 2 2 2 2" xfId="20901"/>
    <cellStyle name="Normal 2 2 5 2 2 2 2 2 2 2 2" xfId="20902"/>
    <cellStyle name="Normal 2 2 5 2 2 2 2 2 2 2 3" xfId="21099"/>
    <cellStyle name="Normal 2 2 5 2 2 2 2 2 2 3" xfId="21129"/>
    <cellStyle name="Normal 2 2 5 2 2 2 2 2 3" xfId="5708"/>
    <cellStyle name="Normal 2 2 5 2 2 2 2 2 4" xfId="6214"/>
    <cellStyle name="Normal 2 2 5 2 2 2 2 2 5" xfId="6721"/>
    <cellStyle name="Normal 2 2 5 2 2 2 2 2 6" xfId="7219"/>
    <cellStyle name="Normal 2 2 5 2 2 2 2 2 7" xfId="7719"/>
    <cellStyle name="Normal 2 2 5 2 2 2 2 2 8" xfId="8195"/>
    <cellStyle name="Normal 2 2 5 2 2 2 2 2 9" xfId="8601"/>
    <cellStyle name="Normal 2 2 5 2 2 2 2 3" xfId="5707"/>
    <cellStyle name="Normal 2 2 5 2 2 2 2 4" xfId="6213"/>
    <cellStyle name="Normal 2 2 5 2 2 2 2 5" xfId="6720"/>
    <cellStyle name="Normal 2 2 5 2 2 2 2 6" xfId="7218"/>
    <cellStyle name="Normal 2 2 5 2 2 2 2 7" xfId="7718"/>
    <cellStyle name="Normal 2 2 5 2 2 2 2 8" xfId="8194"/>
    <cellStyle name="Normal 2 2 5 2 2 2 2 9" xfId="8600"/>
    <cellStyle name="Normal 2 2 5 2 2 2 3" xfId="4728"/>
    <cellStyle name="Normal 2 2 5 2 2 2 4" xfId="4583"/>
    <cellStyle name="Normal 2 2 5 2 2 2 5" xfId="3550"/>
    <cellStyle name="Normal 2 2 5 2 2 2 6" xfId="5446"/>
    <cellStyle name="Normal 2 2 5 2 2 2 7" xfId="5961"/>
    <cellStyle name="Normal 2 2 5 2 2 2 8" xfId="6466"/>
    <cellStyle name="Normal 2 2 5 2 2 2 9" xfId="6972"/>
    <cellStyle name="Normal 2 2 5 2 2 3" xfId="4727"/>
    <cellStyle name="Normal 2 2 5 2 2 4" xfId="4584"/>
    <cellStyle name="Normal 2 2 5 2 2 5" xfId="3549"/>
    <cellStyle name="Normal 2 2 5 2 2 6" xfId="5447"/>
    <cellStyle name="Normal 2 2 5 2 2 7" xfId="5962"/>
    <cellStyle name="Normal 2 2 5 2 2 8" xfId="6467"/>
    <cellStyle name="Normal 2 2 5 2 2 9" xfId="6973"/>
    <cellStyle name="Normal 2 2 5 2 3" xfId="2874"/>
    <cellStyle name="Normal 2 2 5 2 4" xfId="3111"/>
    <cellStyle name="Normal 2 2 5 2 5" xfId="4179"/>
    <cellStyle name="Normal 2 2 5 2 6" xfId="3968"/>
    <cellStyle name="Normal 2 2 5 2 7" xfId="4180"/>
    <cellStyle name="Normal 2 2 5 2 8" xfId="5572"/>
    <cellStyle name="Normal 2 2 5 2 9" xfId="6078"/>
    <cellStyle name="Normal 2 2 5 3" xfId="2875"/>
    <cellStyle name="Normal 2 2 5 4" xfId="2876"/>
    <cellStyle name="Normal 2 2 5 5" xfId="2877"/>
    <cellStyle name="Normal 2 2 5 6" xfId="2878"/>
    <cellStyle name="Normal 2 2 5 7" xfId="2879"/>
    <cellStyle name="Normal 2 2 5 8" xfId="2880"/>
    <cellStyle name="Normal 2 2 5 9" xfId="2881"/>
    <cellStyle name="Normal 2 2 50" xfId="17061"/>
    <cellStyle name="Normal 2 2 51" xfId="11496"/>
    <cellStyle name="Normal 2 2 52" xfId="19584"/>
    <cellStyle name="Normal 2 2 53" xfId="20056"/>
    <cellStyle name="Normal 2 2 54" xfId="20316"/>
    <cellStyle name="Normal 2 2 55" xfId="20342"/>
    <cellStyle name="Normal 2 2 56" xfId="21209"/>
    <cellStyle name="Normal 2 2 6" xfId="1651"/>
    <cellStyle name="Normal 2 2 7" xfId="2654"/>
    <cellStyle name="Normal 2 2 8" xfId="2882"/>
    <cellStyle name="Normal 2 2 9" xfId="2883"/>
    <cellStyle name="Normal 2 20" xfId="4131"/>
    <cellStyle name="Normal 2 21" xfId="4018"/>
    <cellStyle name="Normal 2 22" xfId="5623"/>
    <cellStyle name="Normal 2 23" xfId="6129"/>
    <cellStyle name="Normal 2 24" xfId="6636"/>
    <cellStyle name="Normal 2 25" xfId="3990"/>
    <cellStyle name="Normal 2 26" xfId="7637"/>
    <cellStyle name="Normal 2 27" xfId="8114"/>
    <cellStyle name="Normal 2 28" xfId="8552"/>
    <cellStyle name="Normal 2 29" xfId="19568"/>
    <cellStyle name="Normal 2 3" xfId="1652"/>
    <cellStyle name="Normal 2 3 10" xfId="3951"/>
    <cellStyle name="Normal 2 3 11" xfId="4199"/>
    <cellStyle name="Normal 2 3 12" xfId="3943"/>
    <cellStyle name="Normal 2 3 13" xfId="4207"/>
    <cellStyle name="Normal 2 3 14" xfId="3936"/>
    <cellStyle name="Normal 2 3 15" xfId="20322"/>
    <cellStyle name="Normal 2 3 16" xfId="20347"/>
    <cellStyle name="Normal 2 3 17" xfId="21281"/>
    <cellStyle name="Normal 2 3 18" xfId="22381"/>
    <cellStyle name="Normal 2 3 2" xfId="1653"/>
    <cellStyle name="Normal 2 3 2 10" xfId="6971"/>
    <cellStyle name="Normal 2 3 2 11" xfId="7469"/>
    <cellStyle name="Normal 2 3 2 12" xfId="7949"/>
    <cellStyle name="Normal 2 3 2 13" xfId="8411"/>
    <cellStyle name="Normal 2 3 2 14" xfId="20323"/>
    <cellStyle name="Normal 2 3 2 15" xfId="20348"/>
    <cellStyle name="Normal 2 3 2 16" xfId="20787"/>
    <cellStyle name="Normal 2 3 2 2" xfId="1654"/>
    <cellStyle name="Normal 2 3 2 2 10" xfId="7468"/>
    <cellStyle name="Normal 2 3 2 2 11" xfId="7948"/>
    <cellStyle name="Normal 2 3 2 2 12" xfId="8410"/>
    <cellStyle name="Normal 2 3 2 2 13" xfId="20386"/>
    <cellStyle name="Normal 2 3 2 2 14" xfId="21414"/>
    <cellStyle name="Normal 2 3 2 2 2" xfId="3193"/>
    <cellStyle name="Normal 2 3 2 2 2 10" xfId="7467"/>
    <cellStyle name="Normal 2 3 2 2 2 11" xfId="7947"/>
    <cellStyle name="Normal 2 3 2 2 2 12" xfId="8409"/>
    <cellStyle name="Normal 2 3 2 2 2 13" xfId="20387"/>
    <cellStyle name="Normal 2 3 2 2 2 14" xfId="21290"/>
    <cellStyle name="Normal 2 3 2 2 2 2" xfId="3194"/>
    <cellStyle name="Normal 2 3 2 2 2 2 10" xfId="8800"/>
    <cellStyle name="Normal 2 3 2 2 2 2 11" xfId="8973"/>
    <cellStyle name="Normal 2 3 2 2 2 2 12" xfId="20771"/>
    <cellStyle name="Normal 2 3 2 2 2 2 13" xfId="20919"/>
    <cellStyle name="Normal 2 3 2 2 2 2 2" xfId="5191"/>
    <cellStyle name="Normal 2 3 2 2 2 2 2 10" xfId="8801"/>
    <cellStyle name="Normal 2 3 2 2 2 2 2 11" xfId="8974"/>
    <cellStyle name="Normal 2 3 2 2 2 2 2 12" xfId="20772"/>
    <cellStyle name="Normal 2 3 2 2 2 2 2 13" xfId="20806"/>
    <cellStyle name="Normal 2 3 2 2 2 2 2 2" xfId="5192"/>
    <cellStyle name="Normal 2 3 2 2 2 2 2 2 2" xfId="20903"/>
    <cellStyle name="Normal 2 3 2 2 2 2 2 2 2 2" xfId="20904"/>
    <cellStyle name="Normal 2 3 2 2 2 2 2 2 2 3" xfId="21419"/>
    <cellStyle name="Normal 2 3 2 2 2 2 2 2 3" xfId="21060"/>
    <cellStyle name="Normal 2 3 2 2 2 2 2 3" xfId="5710"/>
    <cellStyle name="Normal 2 3 2 2 2 2 2 4" xfId="6216"/>
    <cellStyle name="Normal 2 3 2 2 2 2 2 5" xfId="6723"/>
    <cellStyle name="Normal 2 3 2 2 2 2 2 6" xfId="7222"/>
    <cellStyle name="Normal 2 3 2 2 2 2 2 7" xfId="7721"/>
    <cellStyle name="Normal 2 3 2 2 2 2 2 8" xfId="8197"/>
    <cellStyle name="Normal 2 3 2 2 2 2 2 9" xfId="8603"/>
    <cellStyle name="Normal 2 3 2 2 2 2 3" xfId="5709"/>
    <cellStyle name="Normal 2 3 2 2 2 2 4" xfId="6215"/>
    <cellStyle name="Normal 2 3 2 2 2 2 5" xfId="6722"/>
    <cellStyle name="Normal 2 3 2 2 2 2 6" xfId="7221"/>
    <cellStyle name="Normal 2 3 2 2 2 2 7" xfId="7720"/>
    <cellStyle name="Normal 2 3 2 2 2 2 8" xfId="8196"/>
    <cellStyle name="Normal 2 3 2 2 2 2 9" xfId="8602"/>
    <cellStyle name="Normal 2 3 2 2 2 3" xfId="4731"/>
    <cellStyle name="Normal 2 3 2 2 2 4" xfId="4580"/>
    <cellStyle name="Normal 2 3 2 2 2 5" xfId="3553"/>
    <cellStyle name="Normal 2 3 2 2 2 6" xfId="4326"/>
    <cellStyle name="Normal 2 3 2 2 2 7" xfId="5958"/>
    <cellStyle name="Normal 2 3 2 2 2 8" xfId="6463"/>
    <cellStyle name="Normal 2 3 2 2 2 9" xfId="6969"/>
    <cellStyle name="Normal 2 3 2 2 3" xfId="4730"/>
    <cellStyle name="Normal 2 3 2 2 4" xfId="4581"/>
    <cellStyle name="Normal 2 3 2 2 5" xfId="3552"/>
    <cellStyle name="Normal 2 3 2 2 6" xfId="4327"/>
    <cellStyle name="Normal 2 3 2 2 7" xfId="5959"/>
    <cellStyle name="Normal 2 3 2 2 8" xfId="6464"/>
    <cellStyle name="Normal 2 3 2 2 9" xfId="6970"/>
    <cellStyle name="Normal 2 3 2 3" xfId="3192"/>
    <cellStyle name="Normal 2 3 2 4" xfId="4729"/>
    <cellStyle name="Normal 2 3 2 5" xfId="4582"/>
    <cellStyle name="Normal 2 3 2 6" xfId="3551"/>
    <cellStyle name="Normal 2 3 2 7" xfId="5154"/>
    <cellStyle name="Normal 2 3 2 8" xfId="5960"/>
    <cellStyle name="Normal 2 3 2 9" xfId="6465"/>
    <cellStyle name="Normal 2 3 3" xfId="2884"/>
    <cellStyle name="Normal 2 3 3 2" xfId="20324"/>
    <cellStyle name="Normal 2 3 3 2 2" xfId="20740"/>
    <cellStyle name="Normal 2 3 3 2 2 2" xfId="21608"/>
    <cellStyle name="Normal 2 3 3 2 2 3" xfId="21618"/>
    <cellStyle name="Normal 2 3 3 2 3" xfId="20884"/>
    <cellStyle name="Normal 2 3 3 3" xfId="20349"/>
    <cellStyle name="Normal 2 3 3 4" xfId="21436"/>
    <cellStyle name="Normal 2 3 4" xfId="3112"/>
    <cellStyle name="Normal 2 3 4 2" xfId="20385"/>
    <cellStyle name="Normal 2 3 4 2 2" xfId="20758"/>
    <cellStyle name="Normal 2 3 4 2 3" xfId="21240"/>
    <cellStyle name="Normal 2 3 4 3" xfId="20889"/>
    <cellStyle name="Normal 2 3 5" xfId="4183"/>
    <cellStyle name="Normal 2 3 6" xfId="3965"/>
    <cellStyle name="Normal 2 3 7" xfId="4186"/>
    <cellStyle name="Normal 2 3 8" xfId="3959"/>
    <cellStyle name="Normal 2 3 9" xfId="4192"/>
    <cellStyle name="Normal 2 30" xfId="19573"/>
    <cellStyle name="Normal 2 30 2" xfId="21555"/>
    <cellStyle name="Normal 2 30 3" xfId="20363"/>
    <cellStyle name="Normal 2 31" xfId="20315"/>
    <cellStyle name="Normal 2 32" xfId="20341"/>
    <cellStyle name="Normal 2 33" xfId="21444"/>
    <cellStyle name="Normal 2 4" xfId="1655"/>
    <cellStyle name="Normal 2 4 10" xfId="4200"/>
    <cellStyle name="Normal 2 4 11" xfId="3942"/>
    <cellStyle name="Normal 2 4 12" xfId="4208"/>
    <cellStyle name="Normal 2 4 13" xfId="3935"/>
    <cellStyle name="Normal 2 4 14" xfId="20325"/>
    <cellStyle name="Normal 2 4 15" xfId="20350"/>
    <cellStyle name="Normal 2 4 16" xfId="21464"/>
    <cellStyle name="Normal 2 4 17" xfId="22382"/>
    <cellStyle name="Normal 2 4 2" xfId="2885"/>
    <cellStyle name="Normal 2 4 2 10" xfId="7466"/>
    <cellStyle name="Normal 2 4 2 11" xfId="7946"/>
    <cellStyle name="Normal 2 4 2 12" xfId="8408"/>
    <cellStyle name="Normal 2 4 2 13" xfId="20388"/>
    <cellStyle name="Normal 2 4 2 14" xfId="21280"/>
    <cellStyle name="Normal 2 4 2 2" xfId="3195"/>
    <cellStyle name="Normal 2 4 2 2 10" xfId="8527"/>
    <cellStyle name="Normal 2 4 2 2 11" xfId="8728"/>
    <cellStyle name="Normal 2 4 2 2 12" xfId="8903"/>
    <cellStyle name="Normal 2 4 2 2 13" xfId="20741"/>
    <cellStyle name="Normal 2 4 2 2 14" xfId="20781"/>
    <cellStyle name="Normal 2 4 2 2 2" xfId="3513"/>
    <cellStyle name="Normal 2 4 2 2 2 10" xfId="8802"/>
    <cellStyle name="Normal 2 4 2 2 2 11" xfId="8975"/>
    <cellStyle name="Normal 2 4 2 2 2 12" xfId="20773"/>
    <cellStyle name="Normal 2 4 2 2 2 13" xfId="20834"/>
    <cellStyle name="Normal 2 4 2 2 2 2" xfId="5193"/>
    <cellStyle name="Normal 2 4 2 2 2 2 10" xfId="8831"/>
    <cellStyle name="Normal 2 4 2 2 2 2 11" xfId="9000"/>
    <cellStyle name="Normal 2 4 2 2 2 2 12" xfId="20796"/>
    <cellStyle name="Normal 2 4 2 2 2 2 13" xfId="21523"/>
    <cellStyle name="Normal 2 4 2 2 2 2 2" xfId="5491"/>
    <cellStyle name="Normal 2 4 2 2 2 2 2 2" xfId="20905"/>
    <cellStyle name="Normal 2 4 2 2 2 2 2 2 2" xfId="20936"/>
    <cellStyle name="Normal 2 4 2 2 2 2 2 2 3" xfId="21100"/>
    <cellStyle name="Normal 2 4 2 2 2 2 2 3" xfId="21236"/>
    <cellStyle name="Normal 2 4 2 2 2 2 3" xfId="6006"/>
    <cellStyle name="Normal 2 4 2 2 2 2 4" xfId="6513"/>
    <cellStyle name="Normal 2 4 2 2 2 2 5" xfId="7017"/>
    <cellStyle name="Normal 2 4 2 2 2 2 6" xfId="7515"/>
    <cellStyle name="Normal 2 4 2 2 2 2 7" xfId="7993"/>
    <cellStyle name="Normal 2 4 2 2 2 2 8" xfId="8454"/>
    <cellStyle name="Normal 2 4 2 2 2 2 9" xfId="8656"/>
    <cellStyle name="Normal 2 4 2 2 2 3" xfId="5711"/>
    <cellStyle name="Normal 2 4 2 2 2 4" xfId="6217"/>
    <cellStyle name="Normal 2 4 2 2 2 5" xfId="6724"/>
    <cellStyle name="Normal 2 4 2 2 2 6" xfId="7223"/>
    <cellStyle name="Normal 2 4 2 2 2 7" xfId="7722"/>
    <cellStyle name="Normal 2 4 2 2 2 8" xfId="8198"/>
    <cellStyle name="Normal 2 4 2 2 2 9" xfId="8604"/>
    <cellStyle name="Normal 2 4 2 2 3" xfId="5053"/>
    <cellStyle name="Normal 2 4 2 2 4" xfId="5573"/>
    <cellStyle name="Normal 2 4 2 2 5" xfId="6079"/>
    <cellStyle name="Normal 2 4 2 2 6" xfId="6585"/>
    <cellStyle name="Normal 2 4 2 2 7" xfId="7089"/>
    <cellStyle name="Normal 2 4 2 2 8" xfId="7589"/>
    <cellStyle name="Normal 2 4 2 2 9" xfId="8066"/>
    <cellStyle name="Normal 2 4 2 3" xfId="4732"/>
    <cellStyle name="Normal 2 4 2 4" xfId="4579"/>
    <cellStyle name="Normal 2 4 2 5" xfId="3554"/>
    <cellStyle name="Normal 2 4 2 6" xfId="5159"/>
    <cellStyle name="Normal 2 4 2 7" xfId="5957"/>
    <cellStyle name="Normal 2 4 2 8" xfId="6462"/>
    <cellStyle name="Normal 2 4 2 9" xfId="6968"/>
    <cellStyle name="Normal 2 4 3" xfId="3113"/>
    <cellStyle name="Normal 2 4 4" xfId="4184"/>
    <cellStyle name="Normal 2 4 5" xfId="3964"/>
    <cellStyle name="Normal 2 4 6" xfId="4187"/>
    <cellStyle name="Normal 2 4 7" xfId="3957"/>
    <cellStyle name="Normal 2 4 8" xfId="4193"/>
    <cellStyle name="Normal 2 4 9" xfId="3950"/>
    <cellStyle name="Normal 2 5" xfId="2645"/>
    <cellStyle name="Normal 2 5 10" xfId="4201"/>
    <cellStyle name="Normal 2 5 11" xfId="3941"/>
    <cellStyle name="Normal 2 5 12" xfId="4209"/>
    <cellStyle name="Normal 2 5 13" xfId="3934"/>
    <cellStyle name="Normal 2 5 14" xfId="20326"/>
    <cellStyle name="Normal 2 5 15" xfId="20351"/>
    <cellStyle name="Normal 2 5 16" xfId="21454"/>
    <cellStyle name="Normal 2 5 17" xfId="22527"/>
    <cellStyle name="Normal 2 5 2" xfId="2886"/>
    <cellStyle name="Normal 2 5 2 10" xfId="8516"/>
    <cellStyle name="Normal 2 5 2 11" xfId="8718"/>
    <cellStyle name="Normal 2 5 2 12" xfId="8893"/>
    <cellStyle name="Normal 2 5 2 13" xfId="20730"/>
    <cellStyle name="Normal 2 5 2 14" xfId="21496"/>
    <cellStyle name="Normal 2 5 2 2" xfId="3504"/>
    <cellStyle name="Normal 2 5 2 2 10" xfId="8528"/>
    <cellStyle name="Normal 2 5 2 2 11" xfId="8729"/>
    <cellStyle name="Normal 2 5 2 2 12" xfId="8904"/>
    <cellStyle name="Normal 2 5 2 2 13" xfId="20742"/>
    <cellStyle name="Normal 2 5 2 2 14" xfId="21028"/>
    <cellStyle name="Normal 2 5 2 2 2" xfId="3514"/>
    <cellStyle name="Normal 2 5 2 2 2 10" xfId="8822"/>
    <cellStyle name="Normal 2 5 2 2 2 11" xfId="8991"/>
    <cellStyle name="Normal 2 5 2 2 2 12" xfId="20793"/>
    <cellStyle name="Normal 2 5 2 2 2 13" xfId="20920"/>
    <cellStyle name="Normal 2 5 2 2 2 2" xfId="5482"/>
    <cellStyle name="Normal 2 5 2 2 2 2 10" xfId="8832"/>
    <cellStyle name="Normal 2 5 2 2 2 2 11" xfId="9001"/>
    <cellStyle name="Normal 2 5 2 2 2 2 12" xfId="20797"/>
    <cellStyle name="Normal 2 5 2 2 2 2 13" xfId="21516"/>
    <cellStyle name="Normal 2 5 2 2 2 2 2" xfId="5492"/>
    <cellStyle name="Normal 2 5 2 2 2 2 2 2" xfId="20933"/>
    <cellStyle name="Normal 2 5 2 2 2 2 2 2 2" xfId="20937"/>
    <cellStyle name="Normal 2 5 2 2 2 2 2 2 3" xfId="21061"/>
    <cellStyle name="Normal 2 5 2 2 2 2 2 3" xfId="20778"/>
    <cellStyle name="Normal 2 5 2 2 2 2 3" xfId="6007"/>
    <cellStyle name="Normal 2 5 2 2 2 2 4" xfId="6514"/>
    <cellStyle name="Normal 2 5 2 2 2 2 5" xfId="7018"/>
    <cellStyle name="Normal 2 5 2 2 2 2 6" xfId="7516"/>
    <cellStyle name="Normal 2 5 2 2 2 2 7" xfId="7994"/>
    <cellStyle name="Normal 2 5 2 2 2 2 8" xfId="8455"/>
    <cellStyle name="Normal 2 5 2 2 2 2 9" xfId="8657"/>
    <cellStyle name="Normal 2 5 2 2 2 3" xfId="5997"/>
    <cellStyle name="Normal 2 5 2 2 2 4" xfId="6504"/>
    <cellStyle name="Normal 2 5 2 2 2 5" xfId="7008"/>
    <cellStyle name="Normal 2 5 2 2 2 6" xfId="7506"/>
    <cellStyle name="Normal 2 5 2 2 2 7" xfId="7984"/>
    <cellStyle name="Normal 2 5 2 2 2 8" xfId="8445"/>
    <cellStyle name="Normal 2 5 2 2 2 9" xfId="8647"/>
    <cellStyle name="Normal 2 5 2 2 3" xfId="5054"/>
    <cellStyle name="Normal 2 5 2 2 4" xfId="5574"/>
    <cellStyle name="Normal 2 5 2 2 5" xfId="6080"/>
    <cellStyle name="Normal 2 5 2 2 6" xfId="6586"/>
    <cellStyle name="Normal 2 5 2 2 7" xfId="7090"/>
    <cellStyle name="Normal 2 5 2 2 8" xfId="7590"/>
    <cellStyle name="Normal 2 5 2 2 9" xfId="8067"/>
    <cellStyle name="Normal 2 5 2 3" xfId="5043"/>
    <cellStyle name="Normal 2 5 2 4" xfId="5562"/>
    <cellStyle name="Normal 2 5 2 5" xfId="6068"/>
    <cellStyle name="Normal 2 5 2 6" xfId="6575"/>
    <cellStyle name="Normal 2 5 2 7" xfId="7079"/>
    <cellStyle name="Normal 2 5 2 8" xfId="7578"/>
    <cellStyle name="Normal 2 5 2 9" xfId="8055"/>
    <cellStyle name="Normal 2 5 3" xfId="3114"/>
    <cellStyle name="Normal 2 5 4" xfId="4185"/>
    <cellStyle name="Normal 2 5 5" xfId="3963"/>
    <cellStyle name="Normal 2 5 6" xfId="4188"/>
    <cellStyle name="Normal 2 5 7" xfId="3955"/>
    <cellStyle name="Normal 2 5 8" xfId="4194"/>
    <cellStyle name="Normal 2 5 9" xfId="3949"/>
    <cellStyle name="Normal 2 6" xfId="2887"/>
    <cellStyle name="Normal 2 7" xfId="2888"/>
    <cellStyle name="Normal 2 8" xfId="2889"/>
    <cellStyle name="Normal 2 9" xfId="2890"/>
    <cellStyle name="Normal 20" xfId="2038"/>
    <cellStyle name="Normal 20 10" xfId="4203"/>
    <cellStyle name="Normal 20 11" xfId="3940"/>
    <cellStyle name="Normal 20 12" xfId="4210"/>
    <cellStyle name="Normal 20 13" xfId="3933"/>
    <cellStyle name="Normal 20 14" xfId="10522"/>
    <cellStyle name="Normal 20 15" xfId="14930"/>
    <cellStyle name="Normal 20 16" xfId="9129"/>
    <cellStyle name="Normal 20 17" xfId="15184"/>
    <cellStyle name="Normal 20 18" xfId="15574"/>
    <cellStyle name="Normal 20 19" xfId="15930"/>
    <cellStyle name="Normal 20 2" xfId="2891"/>
    <cellStyle name="Normal 20 2 10" xfId="8505"/>
    <cellStyle name="Normal 20 2 10 10" xfId="17837"/>
    <cellStyle name="Normal 20 2 10 11" xfId="18126"/>
    <cellStyle name="Normal 20 2 10 12" xfId="18393"/>
    <cellStyle name="Normal 20 2 10 13" xfId="18635"/>
    <cellStyle name="Normal 20 2 10 14" xfId="18849"/>
    <cellStyle name="Normal 20 2 10 15" xfId="19031"/>
    <cellStyle name="Normal 20 2 10 16" xfId="19185"/>
    <cellStyle name="Normal 20 2 10 17" xfId="19313"/>
    <cellStyle name="Normal 20 2 10 18" xfId="19412"/>
    <cellStyle name="Normal 20 2 10 19" xfId="19482"/>
    <cellStyle name="Normal 20 2 10 2" xfId="15053"/>
    <cellStyle name="Normal 20 2 10 20" xfId="19527"/>
    <cellStyle name="Normal 20 2 10 21" xfId="21141"/>
    <cellStyle name="Normal 20 2 10 22" xfId="20966"/>
    <cellStyle name="Normal 20 2 10 3" xfId="15441"/>
    <cellStyle name="Normal 20 2 10 4" xfId="15818"/>
    <cellStyle name="Normal 20 2 10 5" xfId="16178"/>
    <cellStyle name="Normal 20 2 10 6" xfId="16531"/>
    <cellStyle name="Normal 20 2 10 7" xfId="16862"/>
    <cellStyle name="Normal 20 2 10 8" xfId="17214"/>
    <cellStyle name="Normal 20 2 10 9" xfId="17534"/>
    <cellStyle name="Normal 20 2 11" xfId="8707"/>
    <cellStyle name="Normal 20 2 11 10" xfId="17950"/>
    <cellStyle name="Normal 20 2 11 11" xfId="18230"/>
    <cellStyle name="Normal 20 2 11 12" xfId="18491"/>
    <cellStyle name="Normal 20 2 11 13" xfId="18719"/>
    <cellStyle name="Normal 20 2 11 14" xfId="18917"/>
    <cellStyle name="Normal 20 2 11 15" xfId="19087"/>
    <cellStyle name="Normal 20 2 11 16" xfId="19231"/>
    <cellStyle name="Normal 20 2 11 17" xfId="19352"/>
    <cellStyle name="Normal 20 2 11 18" xfId="19437"/>
    <cellStyle name="Normal 20 2 11 19" xfId="19498"/>
    <cellStyle name="Normal 20 2 11 2" xfId="15194"/>
    <cellStyle name="Normal 20 2 11 20" xfId="19541"/>
    <cellStyle name="Normal 20 2 11 21" xfId="21157"/>
    <cellStyle name="Normal 20 2 11 22" xfId="20801"/>
    <cellStyle name="Normal 20 2 11 3" xfId="15583"/>
    <cellStyle name="Normal 20 2 11 4" xfId="15941"/>
    <cellStyle name="Normal 20 2 11 5" xfId="16312"/>
    <cellStyle name="Normal 20 2 11 6" xfId="16652"/>
    <cellStyle name="Normal 20 2 11 7" xfId="16988"/>
    <cellStyle name="Normal 20 2 11 8" xfId="17338"/>
    <cellStyle name="Normal 20 2 11 9" xfId="17651"/>
    <cellStyle name="Normal 20 2 12" xfId="8882"/>
    <cellStyle name="Normal 20 2 12 10" xfId="18039"/>
    <cellStyle name="Normal 20 2 12 11" xfId="18310"/>
    <cellStyle name="Normal 20 2 12 12" xfId="18563"/>
    <cellStyle name="Normal 20 2 12 13" xfId="18786"/>
    <cellStyle name="Normal 20 2 12 14" xfId="18977"/>
    <cellStyle name="Normal 20 2 12 15" xfId="19137"/>
    <cellStyle name="Normal 20 2 12 16" xfId="19272"/>
    <cellStyle name="Normal 20 2 12 17" xfId="19385"/>
    <cellStyle name="Normal 20 2 12 18" xfId="19461"/>
    <cellStyle name="Normal 20 2 12 19" xfId="19514"/>
    <cellStyle name="Normal 20 2 12 2" xfId="15317"/>
    <cellStyle name="Normal 20 2 12 20" xfId="19555"/>
    <cellStyle name="Normal 20 2 12 21" xfId="21172"/>
    <cellStyle name="Normal 20 2 12 22" xfId="21293"/>
    <cellStyle name="Normal 20 2 12 3" xfId="15700"/>
    <cellStyle name="Normal 20 2 12 4" xfId="16063"/>
    <cellStyle name="Normal 20 2 12 5" xfId="16424"/>
    <cellStyle name="Normal 20 2 12 6" xfId="16758"/>
    <cellStyle name="Normal 20 2 12 7" xfId="17097"/>
    <cellStyle name="Normal 20 2 12 8" xfId="17433"/>
    <cellStyle name="Normal 20 2 12 9" xfId="17743"/>
    <cellStyle name="Normal 20 2 2" xfId="3495"/>
    <cellStyle name="Normal 20 2 2 10" xfId="8529"/>
    <cellStyle name="Normal 20 2 2 11" xfId="8730"/>
    <cellStyle name="Normal 20 2 2 12" xfId="8905"/>
    <cellStyle name="Normal 20 2 2 13" xfId="11537"/>
    <cellStyle name="Normal 20 2 2 14" xfId="12661"/>
    <cellStyle name="Normal 20 2 2 15" xfId="14787"/>
    <cellStyle name="Normal 20 2 2 16" xfId="15484"/>
    <cellStyle name="Normal 20 2 2 17" xfId="15858"/>
    <cellStyle name="Normal 20 2 2 18" xfId="16216"/>
    <cellStyle name="Normal 20 2 2 19" xfId="11028"/>
    <cellStyle name="Normal 20 2 2 2" xfId="3515"/>
    <cellStyle name="Normal 20 2 2 2 10" xfId="8813"/>
    <cellStyle name="Normal 20 2 2 2 10 10" xfId="18005"/>
    <cellStyle name="Normal 20 2 2 2 10 11" xfId="18278"/>
    <cellStyle name="Normal 20 2 2 2 10 12" xfId="18535"/>
    <cellStyle name="Normal 20 2 2 2 10 13" xfId="18761"/>
    <cellStyle name="Normal 20 2 2 2 10 14" xfId="18956"/>
    <cellStyle name="Normal 20 2 2 2 10 15" xfId="19121"/>
    <cellStyle name="Normal 20 2 2 2 10 16" xfId="19259"/>
    <cellStyle name="Normal 20 2 2 2 10 17" xfId="19375"/>
    <cellStyle name="Normal 20 2 2 2 10 18" xfId="19456"/>
    <cellStyle name="Normal 20 2 2 2 10 19" xfId="19511"/>
    <cellStyle name="Normal 20 2 2 2 10 2" xfId="15270"/>
    <cellStyle name="Normal 20 2 2 2 10 20" xfId="19552"/>
    <cellStyle name="Normal 20 2 2 2 10 21" xfId="21168"/>
    <cellStyle name="Normal 20 2 2 2 10 22" xfId="20842"/>
    <cellStyle name="Normal 20 2 2 2 10 3" xfId="15656"/>
    <cellStyle name="Normal 20 2 2 2 10 4" xfId="16012"/>
    <cellStyle name="Normal 20 2 2 2 10 5" xfId="16384"/>
    <cellStyle name="Normal 20 2 2 2 10 6" xfId="16715"/>
    <cellStyle name="Normal 20 2 2 2 10 7" xfId="17057"/>
    <cellStyle name="Normal 20 2 2 2 10 8" xfId="17398"/>
    <cellStyle name="Normal 20 2 2 2 10 9" xfId="17709"/>
    <cellStyle name="Normal 20 2 2 2 11" xfId="8982"/>
    <cellStyle name="Normal 20 2 2 2 11 10" xfId="18089"/>
    <cellStyle name="Normal 20 2 2 2 11 11" xfId="18357"/>
    <cellStyle name="Normal 20 2 2 2 11 12" xfId="18605"/>
    <cellStyle name="Normal 20 2 2 2 11 13" xfId="18824"/>
    <cellStyle name="Normal 20 2 2 2 11 14" xfId="19010"/>
    <cellStyle name="Normal 20 2 2 2 11 15" xfId="19166"/>
    <cellStyle name="Normal 20 2 2 2 11 16" xfId="19300"/>
    <cellStyle name="Normal 20 2 2 2 11 17" xfId="19405"/>
    <cellStyle name="Normal 20 2 2 2 11 18" xfId="19479"/>
    <cellStyle name="Normal 20 2 2 2 11 19" xfId="19524"/>
    <cellStyle name="Normal 20 2 2 2 11 2" xfId="15388"/>
    <cellStyle name="Normal 20 2 2 2 11 20" xfId="19564"/>
    <cellStyle name="Normal 20 2 2 2 11 21" xfId="21181"/>
    <cellStyle name="Normal 20 2 2 2 11 22" xfId="21370"/>
    <cellStyle name="Normal 20 2 2 2 11 3" xfId="15767"/>
    <cellStyle name="Normal 20 2 2 2 11 4" xfId="16128"/>
    <cellStyle name="Normal 20 2 2 2 11 5" xfId="16483"/>
    <cellStyle name="Normal 20 2 2 2 11 6" xfId="16817"/>
    <cellStyle name="Normal 20 2 2 2 11 7" xfId="17154"/>
    <cellStyle name="Normal 20 2 2 2 11 8" xfId="17490"/>
    <cellStyle name="Normal 20 2 2 2 11 9" xfId="17796"/>
    <cellStyle name="Normal 20 2 2 2 2" xfId="5473"/>
    <cellStyle name="Normal 20 2 2 2 2 10" xfId="8833"/>
    <cellStyle name="Normal 20 2 2 2 2 11" xfId="9002"/>
    <cellStyle name="Normal 20 2 2 2 2 12" xfId="12951"/>
    <cellStyle name="Normal 20 2 2 2 2 13" xfId="14674"/>
    <cellStyle name="Normal 20 2 2 2 2 14" xfId="9065"/>
    <cellStyle name="Normal 20 2 2 2 2 15" xfId="14728"/>
    <cellStyle name="Normal 20 2 2 2 2 16" xfId="9328"/>
    <cellStyle name="Normal 20 2 2 2 2 17" xfId="11508"/>
    <cellStyle name="Normal 20 2 2 2 2 18" xfId="13604"/>
    <cellStyle name="Normal 20 2 2 2 2 19" xfId="13640"/>
    <cellStyle name="Normal 20 2 2 2 2 2" xfId="5493"/>
    <cellStyle name="Normal 20 2 2 2 2 20" xfId="13643"/>
    <cellStyle name="Normal 20 2 2 2 2 21" xfId="15438"/>
    <cellStyle name="Normal 20 2 2 2 2 22" xfId="11376"/>
    <cellStyle name="Normal 20 2 2 2 2 23" xfId="13769"/>
    <cellStyle name="Normal 20 2 2 2 2 24" xfId="11772"/>
    <cellStyle name="Normal 20 2 2 2 2 25" xfId="17307"/>
    <cellStyle name="Normal 20 2 2 2 2 26" xfId="17622"/>
    <cellStyle name="Normal 20 2 2 2 2 27" xfId="17921"/>
    <cellStyle name="Normal 20 2 2 2 2 28" xfId="18204"/>
    <cellStyle name="Normal 20 2 2 2 2 29" xfId="18467"/>
    <cellStyle name="Normal 20 2 2 2 2 3" xfId="6008"/>
    <cellStyle name="Normal 20 2 2 2 2 30" xfId="18701"/>
    <cellStyle name="Normal 20 2 2 2 2 31" xfId="20928"/>
    <cellStyle name="Normal 20 2 2 2 2 32" xfId="21528"/>
    <cellStyle name="Normal 20 2 2 2 2 4" xfId="6515"/>
    <cellStyle name="Normal 20 2 2 2 2 5" xfId="7019"/>
    <cellStyle name="Normal 20 2 2 2 2 6" xfId="7517"/>
    <cellStyle name="Normal 20 2 2 2 2 7" xfId="7995"/>
    <cellStyle name="Normal 20 2 2 2 2 8" xfId="8456"/>
    <cellStyle name="Normal 20 2 2 2 2 9" xfId="8658"/>
    <cellStyle name="Normal 20 2 2 2 3" xfId="5988"/>
    <cellStyle name="Normal 20 2 2 2 3 10" xfId="15977"/>
    <cellStyle name="Normal 20 2 2 2 3 11" xfId="16807"/>
    <cellStyle name="Normal 20 2 2 2 3 12" xfId="11250"/>
    <cellStyle name="Normal 20 2 2 2 3 13" xfId="16252"/>
    <cellStyle name="Normal 20 2 2 2 3 14" xfId="13545"/>
    <cellStyle name="Normal 20 2 2 2 3 15" xfId="16662"/>
    <cellStyle name="Normal 20 2 2 2 3 16" xfId="9232"/>
    <cellStyle name="Normal 20 2 2 2 3 17" xfId="10863"/>
    <cellStyle name="Normal 20 2 2 2 3 18" xfId="14213"/>
    <cellStyle name="Normal 20 2 2 2 3 19" xfId="16554"/>
    <cellStyle name="Normal 20 2 2 2 3 2" xfId="13306"/>
    <cellStyle name="Normal 20 2 2 2 3 20" xfId="9852"/>
    <cellStyle name="Normal 20 2 2 2 3 21" xfId="20972"/>
    <cellStyle name="Normal 20 2 2 2 3 22" xfId="21279"/>
    <cellStyle name="Normal 20 2 2 2 3 3" xfId="10145"/>
    <cellStyle name="Normal 20 2 2 2 3 4" xfId="12700"/>
    <cellStyle name="Normal 20 2 2 2 3 5" xfId="15230"/>
    <cellStyle name="Normal 20 2 2 2 3 6" xfId="15729"/>
    <cellStyle name="Normal 20 2 2 2 3 7" xfId="16095"/>
    <cellStyle name="Normal 20 2 2 2 3 8" xfId="11356"/>
    <cellStyle name="Normal 20 2 2 2 3 9" xfId="9305"/>
    <cellStyle name="Normal 20 2 2 2 4" xfId="6495"/>
    <cellStyle name="Normal 20 2 2 2 4 10" xfId="17054"/>
    <cellStyle name="Normal 20 2 2 2 4 11" xfId="14966"/>
    <cellStyle name="Normal 20 2 2 2 4 12" xfId="17480"/>
    <cellStyle name="Normal 20 2 2 2 4 13" xfId="17786"/>
    <cellStyle name="Normal 20 2 2 2 4 14" xfId="18079"/>
    <cellStyle name="Normal 20 2 2 2 4 15" xfId="18347"/>
    <cellStyle name="Normal 20 2 2 2 4 16" xfId="18596"/>
    <cellStyle name="Normal 20 2 2 2 4 17" xfId="18815"/>
    <cellStyle name="Normal 20 2 2 2 4 18" xfId="19002"/>
    <cellStyle name="Normal 20 2 2 2 4 19" xfId="19159"/>
    <cellStyle name="Normal 20 2 2 2 4 2" xfId="13665"/>
    <cellStyle name="Normal 20 2 2 2 4 20" xfId="19293"/>
    <cellStyle name="Normal 20 2 2 2 4 21" xfId="21001"/>
    <cellStyle name="Normal 20 2 2 2 4 22" xfId="21185"/>
    <cellStyle name="Normal 20 2 2 2 4 3" xfId="10140"/>
    <cellStyle name="Normal 20 2 2 2 4 4" xfId="13226"/>
    <cellStyle name="Normal 20 2 2 2 4 5" xfId="13093"/>
    <cellStyle name="Normal 20 2 2 2 4 6" xfId="14145"/>
    <cellStyle name="Normal 20 2 2 2 4 7" xfId="9554"/>
    <cellStyle name="Normal 20 2 2 2 4 8" xfId="9061"/>
    <cellStyle name="Normal 20 2 2 2 4 9" xfId="11841"/>
    <cellStyle name="Normal 20 2 2 2 5" xfId="6999"/>
    <cellStyle name="Normal 20 2 2 2 5 10" xfId="12100"/>
    <cellStyle name="Normal 20 2 2 2 5 11" xfId="9594"/>
    <cellStyle name="Normal 20 2 2 2 5 12" xfId="15796"/>
    <cellStyle name="Normal 20 2 2 2 5 13" xfId="17157"/>
    <cellStyle name="Normal 20 2 2 2 5 14" xfId="17299"/>
    <cellStyle name="Normal 20 2 2 2 5 15" xfId="17614"/>
    <cellStyle name="Normal 20 2 2 2 5 16" xfId="17913"/>
    <cellStyle name="Normal 20 2 2 2 5 17" xfId="18197"/>
    <cellStyle name="Normal 20 2 2 2 5 18" xfId="18460"/>
    <cellStyle name="Normal 20 2 2 2 5 19" xfId="18695"/>
    <cellStyle name="Normal 20 2 2 2 5 2" xfId="14004"/>
    <cellStyle name="Normal 20 2 2 2 5 20" xfId="18902"/>
    <cellStyle name="Normal 20 2 2 2 5 21" xfId="21034"/>
    <cellStyle name="Normal 20 2 2 2 5 22" xfId="21336"/>
    <cellStyle name="Normal 20 2 2 2 5 3" xfId="10034"/>
    <cellStyle name="Normal 20 2 2 2 5 4" xfId="11802"/>
    <cellStyle name="Normal 20 2 2 2 5 5" xfId="14754"/>
    <cellStyle name="Normal 20 2 2 2 5 6" xfId="11992"/>
    <cellStyle name="Normal 20 2 2 2 5 7" xfId="12395"/>
    <cellStyle name="Normal 20 2 2 2 5 8" xfId="10799"/>
    <cellStyle name="Normal 20 2 2 2 5 9" xfId="12398"/>
    <cellStyle name="Normal 20 2 2 2 6" xfId="7497"/>
    <cellStyle name="Normal 20 2 2 2 6 10" xfId="10870"/>
    <cellStyle name="Normal 20 2 2 2 6 11" xfId="11609"/>
    <cellStyle name="Normal 20 2 2 2 6 12" xfId="10547"/>
    <cellStyle name="Normal 20 2 2 2 6 13" xfId="16016"/>
    <cellStyle name="Normal 20 2 2 2 6 14" xfId="9333"/>
    <cellStyle name="Normal 20 2 2 2 6 15" xfId="13111"/>
    <cellStyle name="Normal 20 2 2 2 6 16" xfId="11253"/>
    <cellStyle name="Normal 20 2 2 2 6 17" xfId="13845"/>
    <cellStyle name="Normal 20 2 2 2 6 18" xfId="9483"/>
    <cellStyle name="Normal 20 2 2 2 6 19" xfId="9122"/>
    <cellStyle name="Normal 20 2 2 2 6 2" xfId="14355"/>
    <cellStyle name="Normal 20 2 2 2 6 20" xfId="13246"/>
    <cellStyle name="Normal 20 2 2 2 6 21" xfId="21070"/>
    <cellStyle name="Normal 20 2 2 2 6 22" xfId="21448"/>
    <cellStyle name="Normal 20 2 2 2 6 3" xfId="9692"/>
    <cellStyle name="Normal 20 2 2 2 6 4" xfId="13163"/>
    <cellStyle name="Normal 20 2 2 2 6 5" xfId="11875"/>
    <cellStyle name="Normal 20 2 2 2 6 6" xfId="10574"/>
    <cellStyle name="Normal 20 2 2 2 6 7" xfId="14850"/>
    <cellStyle name="Normal 20 2 2 2 6 8" xfId="9503"/>
    <cellStyle name="Normal 20 2 2 2 6 9" xfId="9641"/>
    <cellStyle name="Normal 20 2 2 2 7" xfId="7975"/>
    <cellStyle name="Normal 20 2 2 2 7 10" xfId="11085"/>
    <cellStyle name="Normal 20 2 2 2 7 11" xfId="16724"/>
    <cellStyle name="Normal 20 2 2 2 7 12" xfId="9081"/>
    <cellStyle name="Normal 20 2 2 2 7 13" xfId="10973"/>
    <cellStyle name="Normal 20 2 2 2 7 14" xfId="15452"/>
    <cellStyle name="Normal 20 2 2 2 7 15" xfId="13791"/>
    <cellStyle name="Normal 20 2 2 2 7 16" xfId="17130"/>
    <cellStyle name="Normal 20 2 2 2 7 17" xfId="17254"/>
    <cellStyle name="Normal 20 2 2 2 7 18" xfId="17572"/>
    <cellStyle name="Normal 20 2 2 2 7 19" xfId="17873"/>
    <cellStyle name="Normal 20 2 2 2 7 2" xfId="14684"/>
    <cellStyle name="Normal 20 2 2 2 7 20" xfId="18160"/>
    <cellStyle name="Normal 20 2 2 2 7 21" xfId="21106"/>
    <cellStyle name="Normal 20 2 2 2 7 22" xfId="21133"/>
    <cellStyle name="Normal 20 2 2 2 7 3" xfId="9369"/>
    <cellStyle name="Normal 20 2 2 2 7 4" xfId="14515"/>
    <cellStyle name="Normal 20 2 2 2 7 5" xfId="9526"/>
    <cellStyle name="Normal 20 2 2 2 7 6" xfId="14210"/>
    <cellStyle name="Normal 20 2 2 2 7 7" xfId="9830"/>
    <cellStyle name="Normal 20 2 2 2 7 8" xfId="9163"/>
    <cellStyle name="Normal 20 2 2 2 7 9" xfId="12621"/>
    <cellStyle name="Normal 20 2 2 2 8" xfId="8436"/>
    <cellStyle name="Normal 20 2 2 2 8 10" xfId="17430"/>
    <cellStyle name="Normal 20 2 2 2 8 11" xfId="17740"/>
    <cellStyle name="Normal 20 2 2 2 8 12" xfId="18036"/>
    <cellStyle name="Normal 20 2 2 2 8 13" xfId="18307"/>
    <cellStyle name="Normal 20 2 2 2 8 14" xfId="18560"/>
    <cellStyle name="Normal 20 2 2 2 8 15" xfId="18783"/>
    <cellStyle name="Normal 20 2 2 2 8 16" xfId="18974"/>
    <cellStyle name="Normal 20 2 2 2 8 17" xfId="19134"/>
    <cellStyle name="Normal 20 2 2 2 8 18" xfId="19269"/>
    <cellStyle name="Normal 20 2 2 2 8 19" xfId="19382"/>
    <cellStyle name="Normal 20 2 2 2 8 2" xfId="15006"/>
    <cellStyle name="Normal 20 2 2 2 8 20" xfId="19460"/>
    <cellStyle name="Normal 20 2 2 2 8 21" xfId="21137"/>
    <cellStyle name="Normal 20 2 2 2 8 22" xfId="21286"/>
    <cellStyle name="Normal 20 2 2 2 8 3" xfId="9057"/>
    <cellStyle name="Normal 20 2 2 2 8 4" xfId="15312"/>
    <cellStyle name="Normal 20 2 2 2 8 5" xfId="15695"/>
    <cellStyle name="Normal 20 2 2 2 8 6" xfId="16059"/>
    <cellStyle name="Normal 20 2 2 2 8 7" xfId="16420"/>
    <cellStyle name="Normal 20 2 2 2 8 8" xfId="17172"/>
    <cellStyle name="Normal 20 2 2 2 8 9" xfId="16686"/>
    <cellStyle name="Normal 20 2 2 2 9" xfId="8638"/>
    <cellStyle name="Normal 20 2 2 2 9 10" xfId="17910"/>
    <cellStyle name="Normal 20 2 2 2 9 11" xfId="18194"/>
    <cellStyle name="Normal 20 2 2 2 9 12" xfId="18457"/>
    <cellStyle name="Normal 20 2 2 2 9 13" xfId="18692"/>
    <cellStyle name="Normal 20 2 2 2 9 14" xfId="18899"/>
    <cellStyle name="Normal 20 2 2 2 9 15" xfId="19073"/>
    <cellStyle name="Normal 20 2 2 2 9 16" xfId="19220"/>
    <cellStyle name="Normal 20 2 2 2 9 17" xfId="19342"/>
    <cellStyle name="Normal 20 2 2 2 9 18" xfId="19432"/>
    <cellStyle name="Normal 20 2 2 2 9 19" xfId="19495"/>
    <cellStyle name="Normal 20 2 2 2 9 2" xfId="15149"/>
    <cellStyle name="Normal 20 2 2 2 9 20" xfId="19538"/>
    <cellStyle name="Normal 20 2 2 2 9 21" xfId="21153"/>
    <cellStyle name="Normal 20 2 2 2 9 22" xfId="21378"/>
    <cellStyle name="Normal 20 2 2 2 9 3" xfId="15539"/>
    <cellStyle name="Normal 20 2 2 2 9 4" xfId="15904"/>
    <cellStyle name="Normal 20 2 2 2 9 5" xfId="16268"/>
    <cellStyle name="Normal 20 2 2 2 9 6" xfId="16614"/>
    <cellStyle name="Normal 20 2 2 2 9 7" xfId="16943"/>
    <cellStyle name="Normal 20 2 2 2 9 8" xfId="17296"/>
    <cellStyle name="Normal 20 2 2 2 9 9" xfId="17611"/>
    <cellStyle name="Normal 20 2 2 20" xfId="10872"/>
    <cellStyle name="Normal 20 2 2 21" xfId="13369"/>
    <cellStyle name="Normal 20 2 2 22" xfId="9433"/>
    <cellStyle name="Normal 20 2 2 23" xfId="13955"/>
    <cellStyle name="Normal 20 2 2 24" xfId="14051"/>
    <cellStyle name="Normal 20 2 2 25" xfId="14175"/>
    <cellStyle name="Normal 20 2 2 26" xfId="17128"/>
    <cellStyle name="Normal 20 2 2 27" xfId="17252"/>
    <cellStyle name="Normal 20 2 2 28" xfId="17570"/>
    <cellStyle name="Normal 20 2 2 29" xfId="17871"/>
    <cellStyle name="Normal 20 2 2 3" xfId="5055"/>
    <cellStyle name="Normal 20 2 2 30" xfId="18158"/>
    <cellStyle name="Normal 20 2 2 31" xfId="18425"/>
    <cellStyle name="Normal 20 2 2 32" xfId="20788"/>
    <cellStyle name="Normal 20 2 2 33" xfId="21203"/>
    <cellStyle name="Normal 20 2 2 4" xfId="5575"/>
    <cellStyle name="Normal 20 2 2 5" xfId="6081"/>
    <cellStyle name="Normal 20 2 2 6" xfId="6587"/>
    <cellStyle name="Normal 20 2 2 7" xfId="7091"/>
    <cellStyle name="Normal 20 2 2 8" xfId="7591"/>
    <cellStyle name="Normal 20 2 2 9" xfId="8068"/>
    <cellStyle name="Normal 20 2 3" xfId="5032"/>
    <cellStyle name="Normal 20 2 3 10" xfId="13620"/>
    <cellStyle name="Normal 20 2 3 11" xfId="12724"/>
    <cellStyle name="Normal 20 2 3 12" xfId="9186"/>
    <cellStyle name="Normal 20 2 3 13" xfId="14820"/>
    <cellStyle name="Normal 20 2 3 14" xfId="16411"/>
    <cellStyle name="Normal 20 2 3 15" xfId="11134"/>
    <cellStyle name="Normal 20 2 3 16" xfId="13961"/>
    <cellStyle name="Normal 20 2 3 17" xfId="16279"/>
    <cellStyle name="Normal 20 2 3 18" xfId="10984"/>
    <cellStyle name="Normal 20 2 3 19" xfId="14351"/>
    <cellStyle name="Normal 20 2 3 2" xfId="12629"/>
    <cellStyle name="Normal 20 2 3 20" xfId="13269"/>
    <cellStyle name="Normal 20 2 3 21" xfId="20890"/>
    <cellStyle name="Normal 20 2 3 22" xfId="21400"/>
    <cellStyle name="Normal 20 2 3 3" xfId="14413"/>
    <cellStyle name="Normal 20 2 3 4" xfId="9014"/>
    <cellStyle name="Normal 20 2 3 5" xfId="15027"/>
    <cellStyle name="Normal 20 2 3 6" xfId="15414"/>
    <cellStyle name="Normal 20 2 3 7" xfId="15799"/>
    <cellStyle name="Normal 20 2 3 8" xfId="11759"/>
    <cellStyle name="Normal 20 2 3 9" xfId="16199"/>
    <cellStyle name="Normal 20 2 4" xfId="5551"/>
    <cellStyle name="Normal 20 2 4 10" xfId="12403"/>
    <cellStyle name="Normal 20 2 4 11" xfId="16902"/>
    <cellStyle name="Normal 20 2 4 12" xfId="17101"/>
    <cellStyle name="Normal 20 2 4 13" xfId="17300"/>
    <cellStyle name="Normal 20 2 4 14" xfId="17615"/>
    <cellStyle name="Normal 20 2 4 15" xfId="17914"/>
    <cellStyle name="Normal 20 2 4 16" xfId="18198"/>
    <cellStyle name="Normal 20 2 4 17" xfId="18461"/>
    <cellStyle name="Normal 20 2 4 18" xfId="18696"/>
    <cellStyle name="Normal 20 2 4 19" xfId="18903"/>
    <cellStyle name="Normal 20 2 4 2" xfId="13004"/>
    <cellStyle name="Normal 20 2 4 20" xfId="19076"/>
    <cellStyle name="Normal 20 2 4 21" xfId="20941"/>
    <cellStyle name="Normal 20 2 4 22" xfId="21564"/>
    <cellStyle name="Normal 20 2 4 3" xfId="11888"/>
    <cellStyle name="Normal 20 2 4 4" xfId="10187"/>
    <cellStyle name="Normal 20 2 4 5" xfId="11866"/>
    <cellStyle name="Normal 20 2 4 6" xfId="11138"/>
    <cellStyle name="Normal 20 2 4 7" xfId="13251"/>
    <cellStyle name="Normal 20 2 4 8" xfId="16914"/>
    <cellStyle name="Normal 20 2 4 9" xfId="16449"/>
    <cellStyle name="Normal 20 2 5" xfId="6057"/>
    <cellStyle name="Normal 20 2 5 10" xfId="13952"/>
    <cellStyle name="Normal 20 2 5 11" xfId="9213"/>
    <cellStyle name="Normal 20 2 5 12" xfId="12017"/>
    <cellStyle name="Normal 20 2 5 13" xfId="11580"/>
    <cellStyle name="Normal 20 2 5 14" xfId="9842"/>
    <cellStyle name="Normal 20 2 5 15" xfId="13809"/>
    <cellStyle name="Normal 20 2 5 16" xfId="14179"/>
    <cellStyle name="Normal 20 2 5 17" xfId="13448"/>
    <cellStyle name="Normal 20 2 5 18" xfId="12428"/>
    <cellStyle name="Normal 20 2 5 19" xfId="9851"/>
    <cellStyle name="Normal 20 2 5 2" xfId="13362"/>
    <cellStyle name="Normal 20 2 5 20" xfId="11713"/>
    <cellStyle name="Normal 20 2 5 21" xfId="20975"/>
    <cellStyle name="Normal 20 2 5 22" xfId="21441"/>
    <cellStyle name="Normal 20 2 5 3" xfId="10840"/>
    <cellStyle name="Normal 20 2 5 4" xfId="14122"/>
    <cellStyle name="Normal 20 2 5 5" xfId="9917"/>
    <cellStyle name="Normal 20 2 5 6" xfId="14565"/>
    <cellStyle name="Normal 20 2 5 7" xfId="9481"/>
    <cellStyle name="Normal 20 2 5 8" xfId="15129"/>
    <cellStyle name="Normal 20 2 5 9" xfId="16663"/>
    <cellStyle name="Normal 20 2 6" xfId="6564"/>
    <cellStyle name="Normal 20 2 6 10" xfId="17555"/>
    <cellStyle name="Normal 20 2 6 11" xfId="17857"/>
    <cellStyle name="Normal 20 2 6 12" xfId="18145"/>
    <cellStyle name="Normal 20 2 6 13" xfId="18412"/>
    <cellStyle name="Normal 20 2 6 14" xfId="18653"/>
    <cellStyle name="Normal 20 2 6 15" xfId="18865"/>
    <cellStyle name="Normal 20 2 6 16" xfId="19045"/>
    <cellStyle name="Normal 20 2 6 17" xfId="19196"/>
    <cellStyle name="Normal 20 2 6 18" xfId="19322"/>
    <cellStyle name="Normal 20 2 6 19" xfId="19418"/>
    <cellStyle name="Normal 20 2 6 2" xfId="13708"/>
    <cellStyle name="Normal 20 2 6 20" xfId="19487"/>
    <cellStyle name="Normal 20 2 6 21" xfId="21004"/>
    <cellStyle name="Normal 20 2 6 22" xfId="20964"/>
    <cellStyle name="Normal 20 2 6 3" xfId="15080"/>
    <cellStyle name="Normal 20 2 6 4" xfId="14111"/>
    <cellStyle name="Normal 20 2 6 5" xfId="9581"/>
    <cellStyle name="Normal 20 2 6 6" xfId="11493"/>
    <cellStyle name="Normal 20 2 6 7" xfId="14809"/>
    <cellStyle name="Normal 20 2 6 8" xfId="13278"/>
    <cellStyle name="Normal 20 2 6 9" xfId="17236"/>
    <cellStyle name="Normal 20 2 7" xfId="7068"/>
    <cellStyle name="Normal 20 2 7 10" xfId="14872"/>
    <cellStyle name="Normal 20 2 7 11" xfId="15168"/>
    <cellStyle name="Normal 20 2 7 12" xfId="16350"/>
    <cellStyle name="Normal 20 2 7 13" xfId="15825"/>
    <cellStyle name="Normal 20 2 7 14" xfId="11273"/>
    <cellStyle name="Normal 20 2 7 15" xfId="17483"/>
    <cellStyle name="Normal 20 2 7 16" xfId="17789"/>
    <cellStyle name="Normal 20 2 7 17" xfId="18082"/>
    <cellStyle name="Normal 20 2 7 18" xfId="18350"/>
    <cellStyle name="Normal 20 2 7 19" xfId="18599"/>
    <cellStyle name="Normal 20 2 7 2" xfId="14047"/>
    <cellStyle name="Normal 20 2 7 20" xfId="18818"/>
    <cellStyle name="Normal 20 2 7 21" xfId="21037"/>
    <cellStyle name="Normal 20 2 7 22" xfId="21543"/>
    <cellStyle name="Normal 20 2 7 3" xfId="9986"/>
    <cellStyle name="Normal 20 2 7 4" xfId="13504"/>
    <cellStyle name="Normal 20 2 7 5" xfId="10783"/>
    <cellStyle name="Normal 20 2 7 6" xfId="13236"/>
    <cellStyle name="Normal 20 2 7 7" xfId="10883"/>
    <cellStyle name="Normal 20 2 7 8" xfId="13887"/>
    <cellStyle name="Normal 20 2 7 9" xfId="15554"/>
    <cellStyle name="Normal 20 2 8" xfId="7567"/>
    <cellStyle name="Normal 20 2 8 10" xfId="16887"/>
    <cellStyle name="Normal 20 2 8 11" xfId="10777"/>
    <cellStyle name="Normal 20 2 8 12" xfId="13067"/>
    <cellStyle name="Normal 20 2 8 13" xfId="14121"/>
    <cellStyle name="Normal 20 2 8 14" xfId="9547"/>
    <cellStyle name="Normal 20 2 8 15" xfId="17476"/>
    <cellStyle name="Normal 20 2 8 16" xfId="17782"/>
    <cellStyle name="Normal 20 2 8 17" xfId="18076"/>
    <cellStyle name="Normal 20 2 8 18" xfId="18343"/>
    <cellStyle name="Normal 20 2 8 19" xfId="18592"/>
    <cellStyle name="Normal 20 2 8 2" xfId="14406"/>
    <cellStyle name="Normal 20 2 8 20" xfId="18811"/>
    <cellStyle name="Normal 20 2 8 21" xfId="21074"/>
    <cellStyle name="Normal 20 2 8 22" xfId="20838"/>
    <cellStyle name="Normal 20 2 8 3" xfId="9646"/>
    <cellStyle name="Normal 20 2 8 4" xfId="13158"/>
    <cellStyle name="Normal 20 2 8 5" xfId="12019"/>
    <cellStyle name="Normal 20 2 8 6" xfId="13949"/>
    <cellStyle name="Normal 20 2 8 7" xfId="10101"/>
    <cellStyle name="Normal 20 2 8 8" xfId="16179"/>
    <cellStyle name="Normal 20 2 8 9" xfId="15354"/>
    <cellStyle name="Normal 20 2 9" xfId="8044"/>
    <cellStyle name="Normal 20 2 9 10" xfId="16503"/>
    <cellStyle name="Normal 20 2 9 11" xfId="11173"/>
    <cellStyle name="Normal 20 2 9 12" xfId="11503"/>
    <cellStyle name="Normal 20 2 9 13" xfId="15566"/>
    <cellStyle name="Normal 20 2 9 14" xfId="17411"/>
    <cellStyle name="Normal 20 2 9 15" xfId="17721"/>
    <cellStyle name="Normal 20 2 9 16" xfId="18017"/>
    <cellStyle name="Normal 20 2 9 17" xfId="18289"/>
    <cellStyle name="Normal 20 2 9 18" xfId="18544"/>
    <cellStyle name="Normal 20 2 9 19" xfId="18770"/>
    <cellStyle name="Normal 20 2 9 2" xfId="14734"/>
    <cellStyle name="Normal 20 2 9 20" xfId="18964"/>
    <cellStyle name="Normal 20 2 9 21" xfId="21110"/>
    <cellStyle name="Normal 20 2 9 22" xfId="21296"/>
    <cellStyle name="Normal 20 2 9 3" xfId="9323"/>
    <cellStyle name="Normal 20 2 9 4" xfId="14708"/>
    <cellStyle name="Normal 20 2 9 5" xfId="9351"/>
    <cellStyle name="Normal 20 2 9 6" xfId="12072"/>
    <cellStyle name="Normal 20 2 9 7" xfId="11851"/>
    <cellStyle name="Normal 20 2 9 8" xfId="14602"/>
    <cellStyle name="Normal 20 2 9 9" xfId="9629"/>
    <cellStyle name="Normal 20 20" xfId="9377"/>
    <cellStyle name="Normal 20 21" xfId="14326"/>
    <cellStyle name="Normal 20 22" xfId="14465"/>
    <cellStyle name="Normal 20 23" xfId="16839"/>
    <cellStyle name="Normal 20 24" xfId="10962"/>
    <cellStyle name="Normal 20 25" xfId="10878"/>
    <cellStyle name="Normal 20 26" xfId="12788"/>
    <cellStyle name="Normal 20 27" xfId="13181"/>
    <cellStyle name="Normal 20 28" xfId="17333"/>
    <cellStyle name="Normal 20 29" xfId="17646"/>
    <cellStyle name="Normal 20 3" xfId="3115"/>
    <cellStyle name="Normal 20 30" xfId="17945"/>
    <cellStyle name="Normal 20 31" xfId="18226"/>
    <cellStyle name="Normal 20 32" xfId="18487"/>
    <cellStyle name="Normal 20 33" xfId="20720"/>
    <cellStyle name="Normal 20 34" xfId="20821"/>
    <cellStyle name="Normal 20 35" xfId="22388"/>
    <cellStyle name="Normal 20 4" xfId="4189"/>
    <cellStyle name="Normal 20 5" xfId="3961"/>
    <cellStyle name="Normal 20 6" xfId="4190"/>
    <cellStyle name="Normal 20 7" xfId="3953"/>
    <cellStyle name="Normal 20 8" xfId="4195"/>
    <cellStyle name="Normal 20 9" xfId="3947"/>
    <cellStyle name="Normal 21" xfId="2892"/>
    <cellStyle name="Normal 22" xfId="2893"/>
    <cellStyle name="Normal 23" xfId="2894"/>
    <cellStyle name="Normal 24" xfId="2895"/>
    <cellStyle name="Normal 24 2" xfId="2896"/>
    <cellStyle name="Normal 24 3" xfId="2897"/>
    <cellStyle name="Normal 25" xfId="2898"/>
    <cellStyle name="Normal 26" xfId="2899"/>
    <cellStyle name="Normal 27" xfId="2900"/>
    <cellStyle name="Normal 28" xfId="2901"/>
    <cellStyle name="Normal 29" xfId="2902"/>
    <cellStyle name="Normal 3" xfId="1656"/>
    <cellStyle name="Normal 3 10" xfId="2903"/>
    <cellStyle name="Normal 3 11" xfId="2904"/>
    <cellStyle name="Normal 3 12" xfId="2905"/>
    <cellStyle name="Normal 3 13" xfId="2906"/>
    <cellStyle name="Normal 3 14" xfId="2907"/>
    <cellStyle name="Normal 3 15" xfId="2908"/>
    <cellStyle name="Normal 3 16" xfId="2909"/>
    <cellStyle name="Normal 3 17" xfId="2910"/>
    <cellStyle name="Normal 3 18" xfId="2911"/>
    <cellStyle name="Normal 3 19" xfId="2912"/>
    <cellStyle name="Normal 3 2" xfId="2913"/>
    <cellStyle name="Normal 3 2 2" xfId="2914"/>
    <cellStyle name="Normal 3 2 2 2" xfId="2915"/>
    <cellStyle name="Normal 3 2 2 2 2" xfId="2916"/>
    <cellStyle name="Normal 3 2 3" xfId="2917"/>
    <cellStyle name="Normal 3 20" xfId="2918"/>
    <cellStyle name="Normal 3 21" xfId="2919"/>
    <cellStyle name="Normal 3 22" xfId="2920"/>
    <cellStyle name="Normal 3 23" xfId="20327"/>
    <cellStyle name="Normal 3 24" xfId="20352"/>
    <cellStyle name="Normal 3 25" xfId="21423"/>
    <cellStyle name="Normal 3 3" xfId="2921"/>
    <cellStyle name="Normal 3 3 2" xfId="2922"/>
    <cellStyle name="Normal 3 3 2 2" xfId="2923"/>
    <cellStyle name="Normal 3 3 2 2 2" xfId="2924"/>
    <cellStyle name="Normal 3 3 3" xfId="2925"/>
    <cellStyle name="Normal 3 4" xfId="2926"/>
    <cellStyle name="Normal 3 4 2" xfId="2927"/>
    <cellStyle name="Normal 3 4 2 2" xfId="2928"/>
    <cellStyle name="Normal 3 4 2 2 2" xfId="2929"/>
    <cellStyle name="Normal 3 4 3" xfId="2930"/>
    <cellStyle name="Normal 3 5" xfId="2931"/>
    <cellStyle name="Normal 3 5 2" xfId="2932"/>
    <cellStyle name="Normal 3 5 2 2" xfId="2933"/>
    <cellStyle name="Normal 3 5 2 2 2" xfId="2934"/>
    <cellStyle name="Normal 3 5 3" xfId="2935"/>
    <cellStyle name="Normal 3 6" xfId="2936"/>
    <cellStyle name="Normal 3 6 2" xfId="2937"/>
    <cellStyle name="Normal 3 6 2 2" xfId="2938"/>
    <cellStyle name="Normal 3 6 2 2 2" xfId="2939"/>
    <cellStyle name="Normal 3 6 3" xfId="2940"/>
    <cellStyle name="Normal 3 7" xfId="2941"/>
    <cellStyle name="Normal 3 7 2" xfId="2942"/>
    <cellStyle name="Normal 3 7 2 2" xfId="2943"/>
    <cellStyle name="Normal 3 7 2 2 2" xfId="2944"/>
    <cellStyle name="Normal 3 7 3" xfId="2945"/>
    <cellStyle name="Normal 3 8" xfId="2946"/>
    <cellStyle name="Normal 3 9" xfId="2947"/>
    <cellStyle name="Normal 30" xfId="2948"/>
    <cellStyle name="Normal 30 2" xfId="22344"/>
    <cellStyle name="Normal 30 3" xfId="22345"/>
    <cellStyle name="Normal 30 4" xfId="22346"/>
    <cellStyle name="Normal 30 5" xfId="22347"/>
    <cellStyle name="Normal 31" xfId="2949"/>
    <cellStyle name="Normal 31 2" xfId="22348"/>
    <cellStyle name="Normal 31 3" xfId="22349"/>
    <cellStyle name="Normal 31 4" xfId="22350"/>
    <cellStyle name="Normal 31 5" xfId="22351"/>
    <cellStyle name="Normal 32" xfId="2950"/>
    <cellStyle name="Normal 32 2" xfId="2951"/>
    <cellStyle name="Normal 32 2 10" xfId="13139"/>
    <cellStyle name="Normal 32 2 11" xfId="10065"/>
    <cellStyle name="Normal 32 2 12" xfId="13513"/>
    <cellStyle name="Normal 32 2 13" xfId="13870"/>
    <cellStyle name="Normal 32 2 14" xfId="17496"/>
    <cellStyle name="Normal 32 2 15" xfId="17802"/>
    <cellStyle name="Normal 32 2 16" xfId="18095"/>
    <cellStyle name="Normal 32 2 17" xfId="18363"/>
    <cellStyle name="Normal 32 2 18" xfId="18610"/>
    <cellStyle name="Normal 32 2 19" xfId="18828"/>
    <cellStyle name="Normal 32 2 2" xfId="2952"/>
    <cellStyle name="Normal 32 2 2 2" xfId="20744"/>
    <cellStyle name="Normal 32 2 2 2 2" xfId="20745"/>
    <cellStyle name="Normal 32 2 2 2 3" xfId="21059"/>
    <cellStyle name="Normal 32 2 2 3" xfId="21097"/>
    <cellStyle name="Normal 32 2 20" xfId="19014"/>
    <cellStyle name="Normal 32 2 21" xfId="19170"/>
    <cellStyle name="Normal 32 2 22" xfId="20743"/>
    <cellStyle name="Normal 32 2 23" xfId="21127"/>
    <cellStyle name="Normal 32 2 3" xfId="11150"/>
    <cellStyle name="Normal 32 2 4" xfId="14297"/>
    <cellStyle name="Normal 32 2 5" xfId="9741"/>
    <cellStyle name="Normal 32 2 6" xfId="14548"/>
    <cellStyle name="Normal 32 2 7" xfId="9493"/>
    <cellStyle name="Normal 32 2 8" xfId="11780"/>
    <cellStyle name="Normal 32 2 9" xfId="15025"/>
    <cellStyle name="Normal 32 3" xfId="3516"/>
    <cellStyle name="Normal 32 3 2" xfId="22352"/>
    <cellStyle name="Normal 32 3 3" xfId="22569"/>
    <cellStyle name="Normal 32 4" xfId="20328"/>
    <cellStyle name="Normal 32 5" xfId="20353"/>
    <cellStyle name="Normal 32 6" xfId="21329"/>
    <cellStyle name="Normal 32 7" xfId="22565"/>
    <cellStyle name="Normal 33" xfId="3076"/>
    <cellStyle name="Normal 33 10" xfId="15155"/>
    <cellStyle name="Normal 33 11" xfId="15718"/>
    <cellStyle name="Normal 33 12" xfId="11655"/>
    <cellStyle name="Normal 33 13" xfId="10139"/>
    <cellStyle name="Normal 33 14" xfId="12471"/>
    <cellStyle name="Normal 33 15" xfId="16802"/>
    <cellStyle name="Normal 33 16" xfId="15900"/>
    <cellStyle name="Normal 33 17" xfId="16635"/>
    <cellStyle name="Normal 33 18" xfId="11801"/>
    <cellStyle name="Normal 33 19" xfId="17127"/>
    <cellStyle name="Normal 33 2" xfId="5088"/>
    <cellStyle name="Normal 33 2 10" xfId="12954"/>
    <cellStyle name="Normal 33 2 11" xfId="9660"/>
    <cellStyle name="Normal 33 2 12" xfId="13720"/>
    <cellStyle name="Normal 33 2 13" xfId="16837"/>
    <cellStyle name="Normal 33 2 14" xfId="9754"/>
    <cellStyle name="Normal 33 2 15" xfId="12747"/>
    <cellStyle name="Normal 33 2 16" xfId="9496"/>
    <cellStyle name="Normal 33 2 17" xfId="15730"/>
    <cellStyle name="Normal 33 2 18" xfId="11257"/>
    <cellStyle name="Normal 33 2 19" xfId="13049"/>
    <cellStyle name="Normal 33 2 2" xfId="12666"/>
    <cellStyle name="Normal 33 2 20" xfId="10813"/>
    <cellStyle name="Normal 33 2 21" xfId="20894"/>
    <cellStyle name="Normal 33 2 22" xfId="21258"/>
    <cellStyle name="Normal 33 2 3" xfId="14496"/>
    <cellStyle name="Normal 33 2 4" xfId="9221"/>
    <cellStyle name="Normal 33 2 5" xfId="12985"/>
    <cellStyle name="Normal 33 2 6" xfId="14361"/>
    <cellStyle name="Normal 33 2 7" xfId="9364"/>
    <cellStyle name="Normal 33 2 8" xfId="12432"/>
    <cellStyle name="Normal 33 2 9" xfId="14689"/>
    <cellStyle name="Normal 33 20" xfId="17251"/>
    <cellStyle name="Normal 33 21" xfId="17569"/>
    <cellStyle name="Normal 33 22" xfId="20329"/>
    <cellStyle name="Normal 33 23" xfId="20354"/>
    <cellStyle name="Normal 33 24" xfId="21253"/>
    <cellStyle name="Normal 33 3" xfId="11232"/>
    <cellStyle name="Normal 33 4" xfId="12913"/>
    <cellStyle name="Normal 33 5" xfId="10935"/>
    <cellStyle name="Normal 33 6" xfId="14954"/>
    <cellStyle name="Normal 33 7" xfId="9109"/>
    <cellStyle name="Normal 33 8" xfId="12619"/>
    <cellStyle name="Normal 33 9" xfId="9578"/>
    <cellStyle name="Normal 34" xfId="9010"/>
    <cellStyle name="Normal 34 2" xfId="22353"/>
    <cellStyle name="Normal 34 3" xfId="22354"/>
    <cellStyle name="Normal 34 4" xfId="22355"/>
    <cellStyle name="Normal 35" xfId="2953"/>
    <cellStyle name="Normal 35 2" xfId="2954"/>
    <cellStyle name="Normal 35 3" xfId="3517"/>
    <cellStyle name="Normal 35 4" xfId="22356"/>
    <cellStyle name="Normal 35 5" xfId="22566"/>
    <cellStyle name="Normal 36" xfId="9047"/>
    <cellStyle name="Normal 37" xfId="2955"/>
    <cellStyle name="Normal 37 2" xfId="2956"/>
    <cellStyle name="Normal 37 3" xfId="3518"/>
    <cellStyle name="Normal 38" xfId="4216"/>
    <cellStyle name="Normal 39" xfId="3161"/>
    <cellStyle name="Normal 39 2" xfId="5161"/>
    <cellStyle name="Normal 4" xfId="1657"/>
    <cellStyle name="Normal 4 10" xfId="2957"/>
    <cellStyle name="Normal 4 11" xfId="2958"/>
    <cellStyle name="Normal 4 12" xfId="2959"/>
    <cellStyle name="Normal 4 13" xfId="2960"/>
    <cellStyle name="Normal 4 14" xfId="2961"/>
    <cellStyle name="Normal 4 15" xfId="20330"/>
    <cellStyle name="Normal 4 16" xfId="20355"/>
    <cellStyle name="Normal 4 17" xfId="21171"/>
    <cellStyle name="Normal 4 2" xfId="1658"/>
    <cellStyle name="Normal 4 2 10" xfId="4235"/>
    <cellStyle name="Normal 4 2 11" xfId="3909"/>
    <cellStyle name="Normal 4 2 12" xfId="4243"/>
    <cellStyle name="Normal 4 2 13" xfId="3901"/>
    <cellStyle name="Normal 4 2 2" xfId="2962"/>
    <cellStyle name="Normal 4 2 2 10" xfId="4236"/>
    <cellStyle name="Normal 4 2 2 11" xfId="3907"/>
    <cellStyle name="Normal 4 2 2 12" xfId="4244"/>
    <cellStyle name="Normal 4 2 2 13" xfId="3899"/>
    <cellStyle name="Normal 4 2 2 2" xfId="2963"/>
    <cellStyle name="Normal 4 2 2 2 10" xfId="4237"/>
    <cellStyle name="Normal 4 2 2 2 11" xfId="3906"/>
    <cellStyle name="Normal 4 2 2 2 12" xfId="4245"/>
    <cellStyle name="Normal 4 2 2 2 13" xfId="3898"/>
    <cellStyle name="Normal 4 2 2 2 14" xfId="22567"/>
    <cellStyle name="Normal 4 2 2 2 2" xfId="2964"/>
    <cellStyle name="Normal 4 2 2 2 2 10" xfId="8531"/>
    <cellStyle name="Normal 4 2 2 2 2 11" xfId="8732"/>
    <cellStyle name="Normal 4 2 2 2 2 12" xfId="8907"/>
    <cellStyle name="Normal 4 2 2 2 2 2" xfId="3520"/>
    <cellStyle name="Normal 4 2 2 2 2 2 10" xfId="8532"/>
    <cellStyle name="Normal 4 2 2 2 2 2 11" xfId="8733"/>
    <cellStyle name="Normal 4 2 2 2 2 2 12" xfId="8908"/>
    <cellStyle name="Normal 4 2 2 2 2 2 2" xfId="3521"/>
    <cellStyle name="Normal 4 2 2 2 2 2 2 10" xfId="8835"/>
    <cellStyle name="Normal 4 2 2 2 2 2 2 11" xfId="9004"/>
    <cellStyle name="Normal 4 2 2 2 2 2 2 2" xfId="5495"/>
    <cellStyle name="Normal 4 2 2 2 2 2 2 2 10" xfId="8836"/>
    <cellStyle name="Normal 4 2 2 2 2 2 2 2 11" xfId="9005"/>
    <cellStyle name="Normal 4 2 2 2 2 2 2 2 2" xfId="5496"/>
    <cellStyle name="Normal 4 2 2 2 2 2 2 2 3" xfId="6011"/>
    <cellStyle name="Normal 4 2 2 2 2 2 2 2 4" xfId="6518"/>
    <cellStyle name="Normal 4 2 2 2 2 2 2 2 5" xfId="7022"/>
    <cellStyle name="Normal 4 2 2 2 2 2 2 2 6" xfId="7520"/>
    <cellStyle name="Normal 4 2 2 2 2 2 2 2 7" xfId="7998"/>
    <cellStyle name="Normal 4 2 2 2 2 2 2 2 8" xfId="8459"/>
    <cellStyle name="Normal 4 2 2 2 2 2 2 2 9" xfId="8661"/>
    <cellStyle name="Normal 4 2 2 2 2 2 2 3" xfId="6010"/>
    <cellStyle name="Normal 4 2 2 2 2 2 2 4" xfId="6517"/>
    <cellStyle name="Normal 4 2 2 2 2 2 2 5" xfId="7021"/>
    <cellStyle name="Normal 4 2 2 2 2 2 2 6" xfId="7519"/>
    <cellStyle name="Normal 4 2 2 2 2 2 2 7" xfId="7997"/>
    <cellStyle name="Normal 4 2 2 2 2 2 2 8" xfId="8458"/>
    <cellStyle name="Normal 4 2 2 2 2 2 2 9" xfId="8660"/>
    <cellStyle name="Normal 4 2 2 2 2 2 3" xfId="5058"/>
    <cellStyle name="Normal 4 2 2 2 2 2 4" xfId="5579"/>
    <cellStyle name="Normal 4 2 2 2 2 2 5" xfId="6085"/>
    <cellStyle name="Normal 4 2 2 2 2 2 6" xfId="6590"/>
    <cellStyle name="Normal 4 2 2 2 2 2 7" xfId="7094"/>
    <cellStyle name="Normal 4 2 2 2 2 2 8" xfId="7594"/>
    <cellStyle name="Normal 4 2 2 2 2 2 9" xfId="8071"/>
    <cellStyle name="Normal 4 2 2 2 2 3" xfId="5057"/>
    <cellStyle name="Normal 4 2 2 2 2 4" xfId="5578"/>
    <cellStyle name="Normal 4 2 2 2 2 5" xfId="6084"/>
    <cellStyle name="Normal 4 2 2 2 2 6" xfId="6589"/>
    <cellStyle name="Normal 4 2 2 2 2 7" xfId="7093"/>
    <cellStyle name="Normal 4 2 2 2 2 8" xfId="7593"/>
    <cellStyle name="Normal 4 2 2 2 2 9" xfId="8070"/>
    <cellStyle name="Normal 4 2 2 2 3" xfId="3118"/>
    <cellStyle name="Normal 4 2 2 2 4" xfId="4219"/>
    <cellStyle name="Normal 4 2 2 2 5" xfId="3928"/>
    <cellStyle name="Normal 4 2 2 2 6" xfId="5125"/>
    <cellStyle name="Normal 4 2 2 2 7" xfId="3921"/>
    <cellStyle name="Normal 4 2 2 2 8" xfId="4230"/>
    <cellStyle name="Normal 4 2 2 2 9" xfId="3914"/>
    <cellStyle name="Normal 4 2 2 3" xfId="3117"/>
    <cellStyle name="Normal 4 2 2 3 10" xfId="8530"/>
    <cellStyle name="Normal 4 2 2 3 11" xfId="8731"/>
    <cellStyle name="Normal 4 2 2 3 12" xfId="8906"/>
    <cellStyle name="Normal 4 2 2 3 2" xfId="3519"/>
    <cellStyle name="Normal 4 2 2 3 2 10" xfId="8769"/>
    <cellStyle name="Normal 4 2 2 3 2 11" xfId="8942"/>
    <cellStyle name="Normal 4 2 2 3 2 2" xfId="5122"/>
    <cellStyle name="Normal 4 2 2 3 2 2 10" xfId="8834"/>
    <cellStyle name="Normal 4 2 2 3 2 2 11" xfId="9003"/>
    <cellStyle name="Normal 4 2 2 3 2 2 2" xfId="5494"/>
    <cellStyle name="Normal 4 2 2 3 2 2 3" xfId="6009"/>
    <cellStyle name="Normal 4 2 2 3 2 2 4" xfId="6516"/>
    <cellStyle name="Normal 4 2 2 3 2 2 5" xfId="7020"/>
    <cellStyle name="Normal 4 2 2 3 2 2 6" xfId="7518"/>
    <cellStyle name="Normal 4 2 2 3 2 2 7" xfId="7996"/>
    <cellStyle name="Normal 4 2 2 3 2 2 8" xfId="8457"/>
    <cellStyle name="Normal 4 2 2 3 2 2 9" xfId="8659"/>
    <cellStyle name="Normal 4 2 2 3 2 3" xfId="5643"/>
    <cellStyle name="Normal 4 2 2 3 2 4" xfId="6149"/>
    <cellStyle name="Normal 4 2 2 3 2 5" xfId="6655"/>
    <cellStyle name="Normal 4 2 2 3 2 6" xfId="7155"/>
    <cellStyle name="Normal 4 2 2 3 2 7" xfId="7656"/>
    <cellStyle name="Normal 4 2 2 3 2 8" xfId="8132"/>
    <cellStyle name="Normal 4 2 2 3 2 9" xfId="8570"/>
    <cellStyle name="Normal 4 2 2 3 3" xfId="5056"/>
    <cellStyle name="Normal 4 2 2 3 4" xfId="5577"/>
    <cellStyle name="Normal 4 2 2 3 5" xfId="6083"/>
    <cellStyle name="Normal 4 2 2 3 6" xfId="6588"/>
    <cellStyle name="Normal 4 2 2 3 7" xfId="7092"/>
    <cellStyle name="Normal 4 2 2 3 8" xfId="7592"/>
    <cellStyle name="Normal 4 2 2 3 9" xfId="8069"/>
    <cellStyle name="Normal 4 2 2 4" xfId="4218"/>
    <cellStyle name="Normal 4 2 2 5" xfId="3929"/>
    <cellStyle name="Normal 4 2 2 6" xfId="5124"/>
    <cellStyle name="Normal 4 2 2 7" xfId="3922"/>
    <cellStyle name="Normal 4 2 2 8" xfId="4229"/>
    <cellStyle name="Normal 4 2 2 9" xfId="3915"/>
    <cellStyle name="Normal 4 2 3" xfId="3116"/>
    <cellStyle name="Normal 4 2 3 10" xfId="7184"/>
    <cellStyle name="Normal 4 2 3 11" xfId="7945"/>
    <cellStyle name="Normal 4 2 3 12" xfId="8407"/>
    <cellStyle name="Normal 4 2 3 2" xfId="3196"/>
    <cellStyle name="Normal 4 2 3 2 10" xfId="8768"/>
    <cellStyle name="Normal 4 2 3 2 11" xfId="8941"/>
    <cellStyle name="Normal 4 2 3 2 2" xfId="5121"/>
    <cellStyle name="Normal 4 2 3 2 2 10" xfId="8803"/>
    <cellStyle name="Normal 4 2 3 2 2 11" xfId="8976"/>
    <cellStyle name="Normal 4 2 3 2 2 2" xfId="5194"/>
    <cellStyle name="Normal 4 2 3 2 2 3" xfId="5712"/>
    <cellStyle name="Normal 4 2 3 2 2 4" xfId="6218"/>
    <cellStyle name="Normal 4 2 3 2 2 5" xfId="6725"/>
    <cellStyle name="Normal 4 2 3 2 2 6" xfId="7224"/>
    <cellStyle name="Normal 4 2 3 2 2 7" xfId="7723"/>
    <cellStyle name="Normal 4 2 3 2 2 8" xfId="8199"/>
    <cellStyle name="Normal 4 2 3 2 2 9" xfId="8605"/>
    <cellStyle name="Normal 4 2 3 2 3" xfId="5642"/>
    <cellStyle name="Normal 4 2 3 2 4" xfId="6148"/>
    <cellStyle name="Normal 4 2 3 2 5" xfId="6654"/>
    <cellStyle name="Normal 4 2 3 2 6" xfId="7154"/>
    <cellStyle name="Normal 4 2 3 2 7" xfId="7655"/>
    <cellStyle name="Normal 4 2 3 2 8" xfId="8131"/>
    <cellStyle name="Normal 4 2 3 2 9" xfId="8569"/>
    <cellStyle name="Normal 4 2 3 3" xfId="4733"/>
    <cellStyle name="Normal 4 2 3 4" xfId="4578"/>
    <cellStyle name="Normal 4 2 3 5" xfId="3555"/>
    <cellStyle name="Normal 4 2 3 6" xfId="5086"/>
    <cellStyle name="Normal 4 2 3 7" xfId="5956"/>
    <cellStyle name="Normal 4 2 3 8" xfId="6179"/>
    <cellStyle name="Normal 4 2 3 9" xfId="6967"/>
    <cellStyle name="Normal 4 2 4" xfId="4217"/>
    <cellStyle name="Normal 4 2 5" xfId="3930"/>
    <cellStyle name="Normal 4 2 6" xfId="5123"/>
    <cellStyle name="Normal 4 2 7" xfId="3923"/>
    <cellStyle name="Normal 4 2 8" xfId="4228"/>
    <cellStyle name="Normal 4 2 9" xfId="3916"/>
    <cellStyle name="Normal 4 3" xfId="1659"/>
    <cellStyle name="Normal 4 3 10" xfId="4238"/>
    <cellStyle name="Normal 4 3 11" xfId="3905"/>
    <cellStyle name="Normal 4 3 12" xfId="4247"/>
    <cellStyle name="Normal 4 3 13" xfId="3897"/>
    <cellStyle name="Normal 4 3 14" xfId="22383"/>
    <cellStyle name="Normal 4 3 2" xfId="2965"/>
    <cellStyle name="Normal 4 3 2 10" xfId="6090"/>
    <cellStyle name="Normal 4 3 2 11" xfId="7684"/>
    <cellStyle name="Normal 4 3 2 12" xfId="8160"/>
    <cellStyle name="Normal 4 3 2 2" xfId="3197"/>
    <cellStyle name="Normal 4 3 2 2 10" xfId="8533"/>
    <cellStyle name="Normal 4 3 2 2 11" xfId="8734"/>
    <cellStyle name="Normal 4 3 2 2 12" xfId="8909"/>
    <cellStyle name="Normal 4 3 2 2 2" xfId="3522"/>
    <cellStyle name="Normal 4 3 2 2 2 10" xfId="8804"/>
    <cellStyle name="Normal 4 3 2 2 2 11" xfId="8977"/>
    <cellStyle name="Normal 4 3 2 2 2 2" xfId="5195"/>
    <cellStyle name="Normal 4 3 2 2 2 2 10" xfId="8837"/>
    <cellStyle name="Normal 4 3 2 2 2 2 11" xfId="9006"/>
    <cellStyle name="Normal 4 3 2 2 2 2 2" xfId="5497"/>
    <cellStyle name="Normal 4 3 2 2 2 2 3" xfId="6012"/>
    <cellStyle name="Normal 4 3 2 2 2 2 4" xfId="6519"/>
    <cellStyle name="Normal 4 3 2 2 2 2 5" xfId="7023"/>
    <cellStyle name="Normal 4 3 2 2 2 2 6" xfId="7521"/>
    <cellStyle name="Normal 4 3 2 2 2 2 7" xfId="7999"/>
    <cellStyle name="Normal 4 3 2 2 2 2 8" xfId="8460"/>
    <cellStyle name="Normal 4 3 2 2 2 2 9" xfId="8662"/>
    <cellStyle name="Normal 4 3 2 2 2 3" xfId="5713"/>
    <cellStyle name="Normal 4 3 2 2 2 4" xfId="6219"/>
    <cellStyle name="Normal 4 3 2 2 2 5" xfId="6726"/>
    <cellStyle name="Normal 4 3 2 2 2 6" xfId="7225"/>
    <cellStyle name="Normal 4 3 2 2 2 7" xfId="7724"/>
    <cellStyle name="Normal 4 3 2 2 2 8" xfId="8200"/>
    <cellStyle name="Normal 4 3 2 2 2 9" xfId="8606"/>
    <cellStyle name="Normal 4 3 2 2 3" xfId="5059"/>
    <cellStyle name="Normal 4 3 2 2 4" xfId="5580"/>
    <cellStyle name="Normal 4 3 2 2 5" xfId="6086"/>
    <cellStyle name="Normal 4 3 2 2 6" xfId="6591"/>
    <cellStyle name="Normal 4 3 2 2 7" xfId="7095"/>
    <cellStyle name="Normal 4 3 2 2 8" xfId="7595"/>
    <cellStyle name="Normal 4 3 2 2 9" xfId="8072"/>
    <cellStyle name="Normal 4 3 2 3" xfId="4734"/>
    <cellStyle name="Normal 4 3 2 4" xfId="4577"/>
    <cellStyle name="Normal 4 3 2 5" xfId="3556"/>
    <cellStyle name="Normal 4 3 2 6" xfId="5158"/>
    <cellStyle name="Normal 4 3 2 7" xfId="5673"/>
    <cellStyle name="Normal 4 3 2 8" xfId="4265"/>
    <cellStyle name="Normal 4 3 2 9" xfId="6966"/>
    <cellStyle name="Normal 4 3 3" xfId="3119"/>
    <cellStyle name="Normal 4 3 4" xfId="4220"/>
    <cellStyle name="Normal 4 3 5" xfId="3927"/>
    <cellStyle name="Normal 4 3 6" xfId="4224"/>
    <cellStyle name="Normal 4 3 7" xfId="3920"/>
    <cellStyle name="Normal 4 3 8" xfId="4231"/>
    <cellStyle name="Normal 4 3 9" xfId="3913"/>
    <cellStyle name="Normal 4 4" xfId="1660"/>
    <cellStyle name="Normal 4 4 10" xfId="4239"/>
    <cellStyle name="Normal 4 4 11" xfId="3904"/>
    <cellStyle name="Normal 4 4 12" xfId="4248"/>
    <cellStyle name="Normal 4 4 13" xfId="3896"/>
    <cellStyle name="Normal 4 4 14" xfId="22384"/>
    <cellStyle name="Normal 4 4 2" xfId="2966"/>
    <cellStyle name="Normal 4 4 2 10" xfId="6153"/>
    <cellStyle name="Normal 4 4 2 11" xfId="6660"/>
    <cellStyle name="Normal 4 4 2 12" xfId="7159"/>
    <cellStyle name="Normal 4 4 2 2" xfId="3198"/>
    <cellStyle name="Normal 4 4 2 2 10" xfId="8534"/>
    <cellStyle name="Normal 4 4 2 2 11" xfId="8735"/>
    <cellStyle name="Normal 4 4 2 2 12" xfId="8910"/>
    <cellStyle name="Normal 4 4 2 2 2" xfId="3523"/>
    <cellStyle name="Normal 4 4 2 2 2 10" xfId="8805"/>
    <cellStyle name="Normal 4 4 2 2 2 11" xfId="8978"/>
    <cellStyle name="Normal 4 4 2 2 2 2" xfId="5196"/>
    <cellStyle name="Normal 4 4 2 2 2 2 10" xfId="8838"/>
    <cellStyle name="Normal 4 4 2 2 2 2 11" xfId="9007"/>
    <cellStyle name="Normal 4 4 2 2 2 2 2" xfId="5498"/>
    <cellStyle name="Normal 4 4 2 2 2 2 3" xfId="6013"/>
    <cellStyle name="Normal 4 4 2 2 2 2 4" xfId="6520"/>
    <cellStyle name="Normal 4 4 2 2 2 2 5" xfId="7024"/>
    <cellStyle name="Normal 4 4 2 2 2 2 6" xfId="7522"/>
    <cellStyle name="Normal 4 4 2 2 2 2 7" xfId="8000"/>
    <cellStyle name="Normal 4 4 2 2 2 2 8" xfId="8461"/>
    <cellStyle name="Normal 4 4 2 2 2 2 9" xfId="8663"/>
    <cellStyle name="Normal 4 4 2 2 2 3" xfId="5714"/>
    <cellStyle name="Normal 4 4 2 2 2 4" xfId="6220"/>
    <cellStyle name="Normal 4 4 2 2 2 5" xfId="6727"/>
    <cellStyle name="Normal 4 4 2 2 2 6" xfId="7226"/>
    <cellStyle name="Normal 4 4 2 2 2 7" xfId="7725"/>
    <cellStyle name="Normal 4 4 2 2 2 8" xfId="8201"/>
    <cellStyle name="Normal 4 4 2 2 2 9" xfId="8607"/>
    <cellStyle name="Normal 4 4 2 2 3" xfId="5060"/>
    <cellStyle name="Normal 4 4 2 2 4" xfId="5581"/>
    <cellStyle name="Normal 4 4 2 2 5" xfId="6087"/>
    <cellStyle name="Normal 4 4 2 2 6" xfId="6592"/>
    <cellStyle name="Normal 4 4 2 2 7" xfId="7096"/>
    <cellStyle name="Normal 4 4 2 2 8" xfId="7596"/>
    <cellStyle name="Normal 4 4 2 2 9" xfId="8073"/>
    <cellStyle name="Normal 4 4 2 3" xfId="4735"/>
    <cellStyle name="Normal 4 4 2 4" xfId="4576"/>
    <cellStyle name="Normal 4 4 2 5" xfId="3557"/>
    <cellStyle name="Normal 4 4 2 6" xfId="5085"/>
    <cellStyle name="Normal 4 4 2 7" xfId="3816"/>
    <cellStyle name="Normal 4 4 2 8" xfId="4264"/>
    <cellStyle name="Normal 4 4 2 9" xfId="6685"/>
    <cellStyle name="Normal 4 4 3" xfId="3120"/>
    <cellStyle name="Normal 4 4 4" xfId="4221"/>
    <cellStyle name="Normal 4 4 5" xfId="3926"/>
    <cellStyle name="Normal 4 4 6" xfId="4225"/>
    <cellStyle name="Normal 4 4 7" xfId="3919"/>
    <cellStyle name="Normal 4 4 8" xfId="4232"/>
    <cellStyle name="Normal 4 4 9" xfId="3912"/>
    <cellStyle name="Normal 4 5" xfId="1661"/>
    <cellStyle name="Normal 4 5 10" xfId="4240"/>
    <cellStyle name="Normal 4 5 11" xfId="3903"/>
    <cellStyle name="Normal 4 5 12" xfId="4249"/>
    <cellStyle name="Normal 4 5 13" xfId="3895"/>
    <cellStyle name="Normal 4 5 14" xfId="22385"/>
    <cellStyle name="Normal 4 5 2" xfId="2967"/>
    <cellStyle name="Normal 4 5 2 10" xfId="7189"/>
    <cellStyle name="Normal 4 5 2 11" xfId="6595"/>
    <cellStyle name="Normal 4 5 2 12" xfId="6243"/>
    <cellStyle name="Normal 4 5 2 2" xfId="3199"/>
    <cellStyle name="Normal 4 5 2 2 10" xfId="8535"/>
    <cellStyle name="Normal 4 5 2 2 11" xfId="8736"/>
    <cellStyle name="Normal 4 5 2 2 12" xfId="8911"/>
    <cellStyle name="Normal 4 5 2 2 2" xfId="3524"/>
    <cellStyle name="Normal 4 5 2 2 2 10" xfId="8806"/>
    <cellStyle name="Normal 4 5 2 2 2 11" xfId="8979"/>
    <cellStyle name="Normal 4 5 2 2 2 2" xfId="5197"/>
    <cellStyle name="Normal 4 5 2 2 2 2 10" xfId="8839"/>
    <cellStyle name="Normal 4 5 2 2 2 2 11" xfId="9008"/>
    <cellStyle name="Normal 4 5 2 2 2 2 2" xfId="5499"/>
    <cellStyle name="Normal 4 5 2 2 2 2 3" xfId="6014"/>
    <cellStyle name="Normal 4 5 2 2 2 2 4" xfId="6521"/>
    <cellStyle name="Normal 4 5 2 2 2 2 5" xfId="7025"/>
    <cellStyle name="Normal 4 5 2 2 2 2 6" xfId="7523"/>
    <cellStyle name="Normal 4 5 2 2 2 2 7" xfId="8001"/>
    <cellStyle name="Normal 4 5 2 2 2 2 8" xfId="8462"/>
    <cellStyle name="Normal 4 5 2 2 2 2 9" xfId="8664"/>
    <cellStyle name="Normal 4 5 2 2 2 3" xfId="5715"/>
    <cellStyle name="Normal 4 5 2 2 2 4" xfId="6221"/>
    <cellStyle name="Normal 4 5 2 2 2 5" xfId="6728"/>
    <cellStyle name="Normal 4 5 2 2 2 6" xfId="7227"/>
    <cellStyle name="Normal 4 5 2 2 2 7" xfId="7726"/>
    <cellStyle name="Normal 4 5 2 2 2 8" xfId="8202"/>
    <cellStyle name="Normal 4 5 2 2 2 9" xfId="8608"/>
    <cellStyle name="Normal 4 5 2 2 3" xfId="5061"/>
    <cellStyle name="Normal 4 5 2 2 4" xfId="5582"/>
    <cellStyle name="Normal 4 5 2 2 5" xfId="6088"/>
    <cellStyle name="Normal 4 5 2 2 6" xfId="6593"/>
    <cellStyle name="Normal 4 5 2 2 7" xfId="7097"/>
    <cellStyle name="Normal 4 5 2 2 8" xfId="7597"/>
    <cellStyle name="Normal 4 5 2 2 9" xfId="8074"/>
    <cellStyle name="Normal 4 5 2 3" xfId="4736"/>
    <cellStyle name="Normal 4 5 2 4" xfId="4575"/>
    <cellStyle name="Normal 4 5 2 5" xfId="3558"/>
    <cellStyle name="Normal 4 5 2 6" xfId="5157"/>
    <cellStyle name="Normal 4 5 2 7" xfId="3817"/>
    <cellStyle name="Normal 4 5 2 8" xfId="6184"/>
    <cellStyle name="Normal 4 5 2 9" xfId="5584"/>
    <cellStyle name="Normal 4 5 3" xfId="3121"/>
    <cellStyle name="Normal 4 5 4" xfId="4222"/>
    <cellStyle name="Normal 4 5 5" xfId="3925"/>
    <cellStyle name="Normal 4 5 6" xfId="4226"/>
    <cellStyle name="Normal 4 5 7" xfId="3918"/>
    <cellStyle name="Normal 4 5 8" xfId="4233"/>
    <cellStyle name="Normal 4 5 9" xfId="3911"/>
    <cellStyle name="Normal 4 6" xfId="1662"/>
    <cellStyle name="Normal 4 6 10" xfId="4241"/>
    <cellStyle name="Normal 4 6 11" xfId="3902"/>
    <cellStyle name="Normal 4 6 12" xfId="4250"/>
    <cellStyle name="Normal 4 6 13" xfId="5718"/>
    <cellStyle name="Normal 4 6 14" xfId="22386"/>
    <cellStyle name="Normal 4 6 2" xfId="2968"/>
    <cellStyle name="Normal 4 6 2 10" xfId="7122"/>
    <cellStyle name="Normal 4 6 2 11" xfId="7689"/>
    <cellStyle name="Normal 4 6 2 12" xfId="8165"/>
    <cellStyle name="Normal 4 6 2 2" xfId="3200"/>
    <cellStyle name="Normal 4 6 2 2 10" xfId="8536"/>
    <cellStyle name="Normal 4 6 2 2 11" xfId="8737"/>
    <cellStyle name="Normal 4 6 2 2 12" xfId="8912"/>
    <cellStyle name="Normal 4 6 2 2 2" xfId="3525"/>
    <cellStyle name="Normal 4 6 2 2 2 10" xfId="8807"/>
    <cellStyle name="Normal 4 6 2 2 2 11" xfId="8980"/>
    <cellStyle name="Normal 4 6 2 2 2 2" xfId="5198"/>
    <cellStyle name="Normal 4 6 2 2 2 2 10" xfId="8840"/>
    <cellStyle name="Normal 4 6 2 2 2 2 11" xfId="9009"/>
    <cellStyle name="Normal 4 6 2 2 2 2 2" xfId="5500"/>
    <cellStyle name="Normal 4 6 2 2 2 2 3" xfId="6015"/>
    <cellStyle name="Normal 4 6 2 2 2 2 4" xfId="6522"/>
    <cellStyle name="Normal 4 6 2 2 2 2 5" xfId="7026"/>
    <cellStyle name="Normal 4 6 2 2 2 2 6" xfId="7524"/>
    <cellStyle name="Normal 4 6 2 2 2 2 7" xfId="8002"/>
    <cellStyle name="Normal 4 6 2 2 2 2 8" xfId="8463"/>
    <cellStyle name="Normal 4 6 2 2 2 2 9" xfId="8665"/>
    <cellStyle name="Normal 4 6 2 2 2 3" xfId="5716"/>
    <cellStyle name="Normal 4 6 2 2 2 4" xfId="6222"/>
    <cellStyle name="Normal 4 6 2 2 2 5" xfId="6729"/>
    <cellStyle name="Normal 4 6 2 2 2 6" xfId="7228"/>
    <cellStyle name="Normal 4 6 2 2 2 7" xfId="7727"/>
    <cellStyle name="Normal 4 6 2 2 2 8" xfId="8203"/>
    <cellStyle name="Normal 4 6 2 2 2 9" xfId="8609"/>
    <cellStyle name="Normal 4 6 2 2 3" xfId="5062"/>
    <cellStyle name="Normal 4 6 2 2 4" xfId="5583"/>
    <cellStyle name="Normal 4 6 2 2 5" xfId="6089"/>
    <cellStyle name="Normal 4 6 2 2 6" xfId="6594"/>
    <cellStyle name="Normal 4 6 2 2 7" xfId="7098"/>
    <cellStyle name="Normal 4 6 2 2 8" xfId="7598"/>
    <cellStyle name="Normal 4 6 2 2 9" xfId="8075"/>
    <cellStyle name="Normal 4 6 2 3" xfId="4737"/>
    <cellStyle name="Normal 4 6 2 4" xfId="4574"/>
    <cellStyle name="Normal 4 6 2 5" xfId="3559"/>
    <cellStyle name="Normal 4 6 2 6" xfId="5084"/>
    <cellStyle name="Normal 4 6 2 7" xfId="5678"/>
    <cellStyle name="Normal 4 6 2 8" xfId="6113"/>
    <cellStyle name="Normal 4 6 2 9" xfId="5647"/>
    <cellStyle name="Normal 4 6 3" xfId="3122"/>
    <cellStyle name="Normal 4 6 4" xfId="4223"/>
    <cellStyle name="Normal 4 6 5" xfId="3924"/>
    <cellStyle name="Normal 4 6 6" xfId="4227"/>
    <cellStyle name="Normal 4 6 7" xfId="3917"/>
    <cellStyle name="Normal 4 6 8" xfId="4234"/>
    <cellStyle name="Normal 4 6 9" xfId="3910"/>
    <cellStyle name="Normal 4 7" xfId="2969"/>
    <cellStyle name="Normal 4 8" xfId="2970"/>
    <cellStyle name="Normal 4 9" xfId="2971"/>
    <cellStyle name="Normal 40" xfId="14045"/>
    <cellStyle name="Normal 41" xfId="9988"/>
    <cellStyle name="Normal 42" xfId="12094"/>
    <cellStyle name="Normal 43" xfId="15161"/>
    <cellStyle name="Normal 44" xfId="19567"/>
    <cellStyle name="Normal 45" xfId="19570"/>
    <cellStyle name="Normal 45 2" xfId="21552"/>
    <cellStyle name="Normal 45 3" xfId="20366"/>
    <cellStyle name="Normal 46" xfId="19574"/>
    <cellStyle name="Normal 46 2" xfId="21556"/>
    <cellStyle name="Normal 46 3" xfId="20362"/>
    <cellStyle name="Normal 47" xfId="20299"/>
    <cellStyle name="Normal 47 2" xfId="21603"/>
    <cellStyle name="Normal 47 2 2" xfId="21632"/>
    <cellStyle name="Normal 47 3" xfId="21615"/>
    <cellStyle name="Normal 47 3 2" xfId="21634"/>
    <cellStyle name="Normal 47 4" xfId="21623"/>
    <cellStyle name="Normal 48" xfId="20320"/>
    <cellStyle name="Normal 48 2" xfId="21627"/>
    <cellStyle name="Normal 49" xfId="21619"/>
    <cellStyle name="Normal 5" xfId="1663"/>
    <cellStyle name="Normal 5 10" xfId="22357"/>
    <cellStyle name="Normal 5 11" xfId="22358"/>
    <cellStyle name="Normal 5 12" xfId="22359"/>
    <cellStyle name="Normal 5 13" xfId="22360"/>
    <cellStyle name="Normal 5 14" xfId="22361"/>
    <cellStyle name="Normal 5 2" xfId="2972"/>
    <cellStyle name="Normal 5 3" xfId="2973"/>
    <cellStyle name="Normal 5 4" xfId="2974"/>
    <cellStyle name="Normal 5 5" xfId="2975"/>
    <cellStyle name="Normal 5 6" xfId="2976"/>
    <cellStyle name="Normal 5 7" xfId="2977"/>
    <cellStyle name="Normal 5 8" xfId="2978"/>
    <cellStyle name="Normal 5 9" xfId="2979"/>
    <cellStyle name="Normal 50" xfId="17783"/>
    <cellStyle name="Normal 51" xfId="22363"/>
    <cellStyle name="Normal 52" xfId="18344"/>
    <cellStyle name="Normal 53" xfId="18593"/>
    <cellStyle name="Normal 54" xfId="18812"/>
    <cellStyle name="Normal 55" xfId="19000"/>
    <cellStyle name="Normal 56" xfId="19157"/>
    <cellStyle name="Normal 57" xfId="22582"/>
    <cellStyle name="Normal 6" xfId="1664"/>
    <cellStyle name="Normal 6 2" xfId="2980"/>
    <cellStyle name="Normal 6 3" xfId="20331"/>
    <cellStyle name="Normal 6 4" xfId="20356"/>
    <cellStyle name="Normal 6 5" xfId="21156"/>
    <cellStyle name="Normal 7" xfId="1665"/>
    <cellStyle name="Normal 7 2" xfId="2981"/>
    <cellStyle name="Normal 7 2 2" xfId="2982"/>
    <cellStyle name="Normal 7 2 2 2" xfId="2983"/>
    <cellStyle name="Normal 7 2 2 2 2" xfId="20747"/>
    <cellStyle name="Normal 7 2 2 2 2 2" xfId="20748"/>
    <cellStyle name="Normal 7 2 2 2 2 3" xfId="21241"/>
    <cellStyle name="Normal 7 2 2 2 3" xfId="21384"/>
    <cellStyle name="Normal 7 2 2 3" xfId="20746"/>
    <cellStyle name="Normal 7 2 2 4" xfId="21184"/>
    <cellStyle name="Normal 7 2 3" xfId="20389"/>
    <cellStyle name="Normal 7 2 4" xfId="21275"/>
    <cellStyle name="Normal 7 3" xfId="2984"/>
    <cellStyle name="Normal 7 4" xfId="2985"/>
    <cellStyle name="Normal 7 5" xfId="2986"/>
    <cellStyle name="Normal 7 6" xfId="2987"/>
    <cellStyle name="Normal 7 7" xfId="2988"/>
    <cellStyle name="Normal 7 8" xfId="20357"/>
    <cellStyle name="Normal 7 9" xfId="21550"/>
    <cellStyle name="Normal 8" xfId="1666"/>
    <cellStyle name="Normal 8 2" xfId="2989"/>
    <cellStyle name="Normal 9" xfId="1667"/>
    <cellStyle name="Normal 9 10" xfId="2991"/>
    <cellStyle name="Normal 9 11" xfId="2992"/>
    <cellStyle name="Normal 9 12" xfId="2993"/>
    <cellStyle name="Normal 9 13" xfId="2994"/>
    <cellStyle name="Normal 9 14" xfId="2995"/>
    <cellStyle name="Normal 9 15" xfId="2996"/>
    <cellStyle name="Normal 9 16" xfId="2997"/>
    <cellStyle name="Normal 9 17" xfId="3123"/>
    <cellStyle name="Normal 9 17 10" xfId="7188"/>
    <cellStyle name="Normal 9 17 11" xfId="7621"/>
    <cellStyle name="Normal 9 17 12" xfId="8098"/>
    <cellStyle name="Normal 9 17 2" xfId="3201"/>
    <cellStyle name="Normal 9 17 2 10" xfId="8770"/>
    <cellStyle name="Normal 9 17 2 11" xfId="8943"/>
    <cellStyle name="Normal 9 17 2 2" xfId="5126"/>
    <cellStyle name="Normal 9 17 2 2 10" xfId="8808"/>
    <cellStyle name="Normal 9 17 2 2 11" xfId="8981"/>
    <cellStyle name="Normal 9 17 2 2 2" xfId="5199"/>
    <cellStyle name="Normal 9 17 2 2 3" xfId="5717"/>
    <cellStyle name="Normal 9 17 2 2 4" xfId="6223"/>
    <cellStyle name="Normal 9 17 2 2 5" xfId="6730"/>
    <cellStyle name="Normal 9 17 2 2 6" xfId="7229"/>
    <cellStyle name="Normal 9 17 2 2 7" xfId="7728"/>
    <cellStyle name="Normal 9 17 2 2 8" xfId="8204"/>
    <cellStyle name="Normal 9 17 2 2 9" xfId="8610"/>
    <cellStyle name="Normal 9 17 2 3" xfId="5644"/>
    <cellStyle name="Normal 9 17 2 4" xfId="6150"/>
    <cellStyle name="Normal 9 17 2 5" xfId="6656"/>
    <cellStyle name="Normal 9 17 2 6" xfId="7156"/>
    <cellStyle name="Normal 9 17 2 7" xfId="7657"/>
    <cellStyle name="Normal 9 17 2 8" xfId="8133"/>
    <cellStyle name="Normal 9 17 2 9" xfId="8571"/>
    <cellStyle name="Normal 9 17 3" xfId="4738"/>
    <cellStyle name="Normal 9 17 4" xfId="4573"/>
    <cellStyle name="Normal 9 17 5" xfId="3560"/>
    <cellStyle name="Normal 9 17 6" xfId="5156"/>
    <cellStyle name="Normal 9 17 7" xfId="5607"/>
    <cellStyle name="Normal 9 17 8" xfId="6183"/>
    <cellStyle name="Normal 9 17 9" xfId="6690"/>
    <cellStyle name="Normal 9 18" xfId="4242"/>
    <cellStyle name="Normal 9 19" xfId="3908"/>
    <cellStyle name="Normal 9 2" xfId="2990"/>
    <cellStyle name="Normal 9 20" xfId="4246"/>
    <cellStyle name="Normal 9 21" xfId="3900"/>
    <cellStyle name="Normal 9 22" xfId="5200"/>
    <cellStyle name="Normal 9 23" xfId="5719"/>
    <cellStyle name="Normal 9 24" xfId="6224"/>
    <cellStyle name="Normal 9 25" xfId="6731"/>
    <cellStyle name="Normal 9 26" xfId="7230"/>
    <cellStyle name="Normal 9 27" xfId="7729"/>
    <cellStyle name="Normal 9 3" xfId="2998"/>
    <cellStyle name="Normal 9 4" xfId="2999"/>
    <cellStyle name="Normal 9 5" xfId="3000"/>
    <cellStyle name="Normal 9 6" xfId="3001"/>
    <cellStyle name="Normal 9 7" xfId="3002"/>
    <cellStyle name="Normal 9 8" xfId="3003"/>
    <cellStyle name="Normal 9 9" xfId="3004"/>
    <cellStyle name="Notas 10" xfId="1668"/>
    <cellStyle name="Notas 10 10" xfId="3561"/>
    <cellStyle name="Notas 10 11" xfId="5083"/>
    <cellStyle name="Notas 10 12" xfId="5677"/>
    <cellStyle name="Notas 10 13" xfId="6112"/>
    <cellStyle name="Notas 10 14" xfId="6619"/>
    <cellStyle name="Notas 10 15" xfId="7121"/>
    <cellStyle name="Notas 10 16" xfId="7688"/>
    <cellStyle name="Notas 10 17" xfId="8164"/>
    <cellStyle name="Notas 10 18" xfId="10192"/>
    <cellStyle name="Notas 10 19" xfId="14900"/>
    <cellStyle name="Notas 10 2" xfId="1669"/>
    <cellStyle name="Notas 10 2 10" xfId="7187"/>
    <cellStyle name="Notas 10 2 11" xfId="7620"/>
    <cellStyle name="Notas 10 2 12" xfId="8097"/>
    <cellStyle name="Notas 10 2 13" xfId="10193"/>
    <cellStyle name="Notas 10 2 14" xfId="14569"/>
    <cellStyle name="Notas 10 2 15" xfId="9475"/>
    <cellStyle name="Notas 10 2 16" xfId="14171"/>
    <cellStyle name="Notas 10 2 17" xfId="9869"/>
    <cellStyle name="Notas 10 2 18" xfId="12141"/>
    <cellStyle name="Notas 10 2 19" xfId="14019"/>
    <cellStyle name="Notas 10 2 2" xfId="3203"/>
    <cellStyle name="Notas 10 2 20" xfId="13134"/>
    <cellStyle name="Notas 10 2 21" xfId="13595"/>
    <cellStyle name="Notas 10 2 22" xfId="11773"/>
    <cellStyle name="Notas 10 2 23" xfId="12814"/>
    <cellStyle name="Notas 10 2 24" xfId="11785"/>
    <cellStyle name="Notas 10 2 25" xfId="13890"/>
    <cellStyle name="Notas 10 2 26" xfId="9818"/>
    <cellStyle name="Notas 10 2 27" xfId="13786"/>
    <cellStyle name="Notas 10 2 28" xfId="10542"/>
    <cellStyle name="Notas 10 2 29" xfId="9886"/>
    <cellStyle name="Notas 10 2 3" xfId="4740"/>
    <cellStyle name="Notas 10 2 30" xfId="14012"/>
    <cellStyle name="Notas 10 2 31" xfId="12159"/>
    <cellStyle name="Notas 10 2 32" xfId="19594"/>
    <cellStyle name="Notas 10 2 33" xfId="20083"/>
    <cellStyle name="Notas 10 2 34" xfId="20391"/>
    <cellStyle name="Notas 10 2 35" xfId="21202"/>
    <cellStyle name="Notas 10 2 4" xfId="4571"/>
    <cellStyle name="Notas 10 2 5" xfId="3562"/>
    <cellStyle name="Notas 10 2 6" xfId="5155"/>
    <cellStyle name="Notas 10 2 7" xfId="5606"/>
    <cellStyle name="Notas 10 2 8" xfId="6182"/>
    <cellStyle name="Notas 10 2 9" xfId="6689"/>
    <cellStyle name="Notas 10 20" xfId="9159"/>
    <cellStyle name="Notas 10 21" xfId="14391"/>
    <cellStyle name="Notas 10 22" xfId="9657"/>
    <cellStyle name="Notas 10 23" xfId="14214"/>
    <cellStyle name="Notas 10 24" xfId="14523"/>
    <cellStyle name="Notas 10 25" xfId="13326"/>
    <cellStyle name="Notas 10 26" xfId="16587"/>
    <cellStyle name="Notas 10 27" xfId="15166"/>
    <cellStyle name="Notas 10 28" xfId="13147"/>
    <cellStyle name="Notas 10 29" xfId="11262"/>
    <cellStyle name="Notas 10 3" xfId="1670"/>
    <cellStyle name="Notas 10 3 10" xfId="7120"/>
    <cellStyle name="Notas 10 3 11" xfId="7687"/>
    <cellStyle name="Notas 10 3 12" xfId="8163"/>
    <cellStyle name="Notas 10 3 13" xfId="10194"/>
    <cellStyle name="Notas 10 3 14" xfId="13508"/>
    <cellStyle name="Notas 10 3 15" xfId="10778"/>
    <cellStyle name="Notas 10 3 16" xfId="12220"/>
    <cellStyle name="Notas 10 3 17" xfId="12020"/>
    <cellStyle name="Notas 10 3 18" xfId="12715"/>
    <cellStyle name="Notas 10 3 19" xfId="15190"/>
    <cellStyle name="Notas 10 3 2" xfId="3204"/>
    <cellStyle name="Notas 10 3 20" xfId="15731"/>
    <cellStyle name="Notas 10 3 21" xfId="11043"/>
    <cellStyle name="Notas 10 3 22" xfId="11804"/>
    <cellStyle name="Notas 10 3 23" xfId="12757"/>
    <cellStyle name="Notas 10 3 24" xfId="16200"/>
    <cellStyle name="Notas 10 3 25" xfId="14091"/>
    <cellStyle name="Notas 10 3 26" xfId="10074"/>
    <cellStyle name="Notas 10 3 27" xfId="9598"/>
    <cellStyle name="Notas 10 3 28" xfId="17419"/>
    <cellStyle name="Notas 10 3 29" xfId="17729"/>
    <cellStyle name="Notas 10 3 3" xfId="4741"/>
    <cellStyle name="Notas 10 3 30" xfId="18025"/>
    <cellStyle name="Notas 10 3 31" xfId="18297"/>
    <cellStyle name="Notas 10 3 32" xfId="19595"/>
    <cellStyle name="Notas 10 3 33" xfId="20242"/>
    <cellStyle name="Notas 10 3 34" xfId="20392"/>
    <cellStyle name="Notas 10 3 35" xfId="21406"/>
    <cellStyle name="Notas 10 3 4" xfId="4570"/>
    <cellStyle name="Notas 10 3 5" xfId="3563"/>
    <cellStyle name="Notas 10 3 6" xfId="5082"/>
    <cellStyle name="Notas 10 3 7" xfId="5676"/>
    <cellStyle name="Notas 10 3 8" xfId="6111"/>
    <cellStyle name="Notas 10 3 9" xfId="6618"/>
    <cellStyle name="Notas 10 30" xfId="16671"/>
    <cellStyle name="Notas 10 31" xfId="17281"/>
    <cellStyle name="Notas 10 32" xfId="17598"/>
    <cellStyle name="Notas 10 33" xfId="17897"/>
    <cellStyle name="Notas 10 34" xfId="18183"/>
    <cellStyle name="Notas 10 35" xfId="18447"/>
    <cellStyle name="Notas 10 36" xfId="18683"/>
    <cellStyle name="Notas 10 37" xfId="19593"/>
    <cellStyle name="Notas 10 38" xfId="20236"/>
    <cellStyle name="Notas 10 39" xfId="20390"/>
    <cellStyle name="Notas 10 4" xfId="1671"/>
    <cellStyle name="Notas 10 4 10" xfId="7186"/>
    <cellStyle name="Notas 10 4 11" xfId="7619"/>
    <cellStyle name="Notas 10 4 12" xfId="8096"/>
    <cellStyle name="Notas 10 4 13" xfId="10195"/>
    <cellStyle name="Notas 10 4 14" xfId="13896"/>
    <cellStyle name="Notas 10 4 15" xfId="10525"/>
    <cellStyle name="Notas 10 4 16" xfId="13221"/>
    <cellStyle name="Notas 10 4 17" xfId="13755"/>
    <cellStyle name="Notas 10 4 18" xfId="9944"/>
    <cellStyle name="Notas 10 4 19" xfId="16167"/>
    <cellStyle name="Notas 10 4 2" xfId="3205"/>
    <cellStyle name="Notas 10 4 20" xfId="12915"/>
    <cellStyle name="Notas 10 4 21" xfId="12102"/>
    <cellStyle name="Notas 10 4 22" xfId="9591"/>
    <cellStyle name="Notas 10 4 23" xfId="16720"/>
    <cellStyle name="Notas 10 4 24" xfId="16813"/>
    <cellStyle name="Notas 10 4 25" xfId="17443"/>
    <cellStyle name="Notas 10 4 26" xfId="17752"/>
    <cellStyle name="Notas 10 4 27" xfId="18048"/>
    <cellStyle name="Notas 10 4 28" xfId="18318"/>
    <cellStyle name="Notas 10 4 29" xfId="18569"/>
    <cellStyle name="Notas 10 4 3" xfId="4742"/>
    <cellStyle name="Notas 10 4 30" xfId="18792"/>
    <cellStyle name="Notas 10 4 31" xfId="18983"/>
    <cellStyle name="Notas 10 4 32" xfId="19596"/>
    <cellStyle name="Notas 10 4 33" xfId="20176"/>
    <cellStyle name="Notas 10 4 34" xfId="20393"/>
    <cellStyle name="Notas 10 4 35" xfId="21252"/>
    <cellStyle name="Notas 10 4 4" xfId="4569"/>
    <cellStyle name="Notas 10 4 5" xfId="3564"/>
    <cellStyle name="Notas 10 4 6" xfId="5445"/>
    <cellStyle name="Notas 10 4 7" xfId="5605"/>
    <cellStyle name="Notas 10 4 8" xfId="6181"/>
    <cellStyle name="Notas 10 4 9" xfId="6688"/>
    <cellStyle name="Notas 10 40" xfId="21404"/>
    <cellStyle name="Notas 10 5" xfId="1672"/>
    <cellStyle name="Notas 10 5 10" xfId="7119"/>
    <cellStyle name="Notas 10 5 11" xfId="7686"/>
    <cellStyle name="Notas 10 5 12" xfId="8162"/>
    <cellStyle name="Notas 10 5 13" xfId="10196"/>
    <cellStyle name="Notas 10 5 14" xfId="13550"/>
    <cellStyle name="Notas 10 5 15" xfId="10735"/>
    <cellStyle name="Notas 10 5 16" xfId="13942"/>
    <cellStyle name="Notas 10 5 17" xfId="10105"/>
    <cellStyle name="Notas 10 5 18" xfId="12549"/>
    <cellStyle name="Notas 10 5 19" xfId="12389"/>
    <cellStyle name="Notas 10 5 2" xfId="3206"/>
    <cellStyle name="Notas 10 5 20" xfId="16591"/>
    <cellStyle name="Notas 10 5 21" xfId="13373"/>
    <cellStyle name="Notas 10 5 22" xfId="11629"/>
    <cellStyle name="Notas 10 5 23" xfId="14280"/>
    <cellStyle name="Notas 10 5 24" xfId="11153"/>
    <cellStyle name="Notas 10 5 25" xfId="16767"/>
    <cellStyle name="Notas 10 5 26" xfId="14941"/>
    <cellStyle name="Notas 10 5 27" xfId="13084"/>
    <cellStyle name="Notas 10 5 28" xfId="14358"/>
    <cellStyle name="Notas 10 5 29" xfId="17355"/>
    <cellStyle name="Notas 10 5 3" xfId="4743"/>
    <cellStyle name="Notas 10 5 30" xfId="17668"/>
    <cellStyle name="Notas 10 5 31" xfId="17965"/>
    <cellStyle name="Notas 10 5 32" xfId="19597"/>
    <cellStyle name="Notas 10 5 33" xfId="20193"/>
    <cellStyle name="Notas 10 5 34" xfId="20394"/>
    <cellStyle name="Notas 10 5 35" xfId="21123"/>
    <cellStyle name="Notas 10 5 4" xfId="4568"/>
    <cellStyle name="Notas 10 5 5" xfId="3565"/>
    <cellStyle name="Notas 10 5 6" xfId="5444"/>
    <cellStyle name="Notas 10 5 7" xfId="5675"/>
    <cellStyle name="Notas 10 5 8" xfId="6110"/>
    <cellStyle name="Notas 10 5 9" xfId="6617"/>
    <cellStyle name="Notas 10 6" xfId="1673"/>
    <cellStyle name="Notas 10 6 10" xfId="7185"/>
    <cellStyle name="Notas 10 6 11" xfId="7618"/>
    <cellStyle name="Notas 10 6 12" xfId="8095"/>
    <cellStyle name="Notas 10 6 13" xfId="10197"/>
    <cellStyle name="Notas 10 6 14" xfId="13191"/>
    <cellStyle name="Notas 10 6 15" xfId="10147"/>
    <cellStyle name="Notas 10 6 16" xfId="13515"/>
    <cellStyle name="Notas 10 6 17" xfId="10772"/>
    <cellStyle name="Notas 10 6 18" xfId="14953"/>
    <cellStyle name="Notas 10 6 19" xfId="11494"/>
    <cellStyle name="Notas 10 6 2" xfId="3207"/>
    <cellStyle name="Notas 10 6 20" xfId="15887"/>
    <cellStyle name="Notas 10 6 21" xfId="17388"/>
    <cellStyle name="Notas 10 6 22" xfId="17700"/>
    <cellStyle name="Notas 10 6 23" xfId="17997"/>
    <cellStyle name="Notas 10 6 24" xfId="18271"/>
    <cellStyle name="Notas 10 6 25" xfId="18529"/>
    <cellStyle name="Notas 10 6 26" xfId="18755"/>
    <cellStyle name="Notas 10 6 27" xfId="18950"/>
    <cellStyle name="Notas 10 6 28" xfId="19115"/>
    <cellStyle name="Notas 10 6 29" xfId="19253"/>
    <cellStyle name="Notas 10 6 3" xfId="4744"/>
    <cellStyle name="Notas 10 6 30" xfId="19370"/>
    <cellStyle name="Notas 10 6 31" xfId="19451"/>
    <cellStyle name="Notas 10 6 32" xfId="19598"/>
    <cellStyle name="Notas 10 6 33" xfId="20200"/>
    <cellStyle name="Notas 10 6 34" xfId="20395"/>
    <cellStyle name="Notas 10 6 35" xfId="21093"/>
    <cellStyle name="Notas 10 6 4" xfId="4567"/>
    <cellStyle name="Notas 10 6 5" xfId="3566"/>
    <cellStyle name="Notas 10 6 6" xfId="5443"/>
    <cellStyle name="Notas 10 6 7" xfId="5604"/>
    <cellStyle name="Notas 10 6 8" xfId="6180"/>
    <cellStyle name="Notas 10 6 9" xfId="6687"/>
    <cellStyle name="Notas 10 7" xfId="3202"/>
    <cellStyle name="Notas 10 8" xfId="4739"/>
    <cellStyle name="Notas 10 9" xfId="4572"/>
    <cellStyle name="Notas 100" xfId="1674"/>
    <cellStyle name="Notas 100 10" xfId="7118"/>
    <cellStyle name="Notas 100 11" xfId="7685"/>
    <cellStyle name="Notas 100 12" xfId="8161"/>
    <cellStyle name="Notas 100 13" xfId="10198"/>
    <cellStyle name="Notas 100 14" xfId="12697"/>
    <cellStyle name="Notas 100 15" xfId="15258"/>
    <cellStyle name="Notas 100 16" xfId="15757"/>
    <cellStyle name="Notas 100 17" xfId="16120"/>
    <cellStyle name="Notas 100 18" xfId="16474"/>
    <cellStyle name="Notas 100 19" xfId="12647"/>
    <cellStyle name="Notas 100 2" xfId="3208"/>
    <cellStyle name="Notas 100 20" xfId="12940"/>
    <cellStyle name="Notas 100 21" xfId="16021"/>
    <cellStyle name="Notas 100 22" xfId="11318"/>
    <cellStyle name="Notas 100 23" xfId="13455"/>
    <cellStyle name="Notas 100 24" xfId="9214"/>
    <cellStyle name="Notas 100 25" xfId="10686"/>
    <cellStyle name="Notas 100 26" xfId="15680"/>
    <cellStyle name="Notas 100 27" xfId="12287"/>
    <cellStyle name="Notas 100 28" xfId="12225"/>
    <cellStyle name="Notas 100 29" xfId="10809"/>
    <cellStyle name="Notas 100 3" xfId="4745"/>
    <cellStyle name="Notas 100 30" xfId="14840"/>
    <cellStyle name="Notas 100 31" xfId="16156"/>
    <cellStyle name="Notas 100 32" xfId="19599"/>
    <cellStyle name="Notas 100 33" xfId="19951"/>
    <cellStyle name="Notas 100 34" xfId="20396"/>
    <cellStyle name="Notas 100 35" xfId="21053"/>
    <cellStyle name="Notas 100 4" xfId="4566"/>
    <cellStyle name="Notas 100 5" xfId="3567"/>
    <cellStyle name="Notas 100 6" xfId="5442"/>
    <cellStyle name="Notas 100 7" xfId="5674"/>
    <cellStyle name="Notas 100 8" xfId="6109"/>
    <cellStyle name="Notas 100 9" xfId="6616"/>
    <cellStyle name="Notas 101" xfId="1675"/>
    <cellStyle name="Notas 101 10" xfId="7465"/>
    <cellStyle name="Notas 101 11" xfId="7617"/>
    <cellStyle name="Notas 101 12" xfId="8094"/>
    <cellStyle name="Notas 101 13" xfId="10199"/>
    <cellStyle name="Notas 101 14" xfId="11704"/>
    <cellStyle name="Notas 101 15" xfId="11833"/>
    <cellStyle name="Notas 101 16" xfId="12242"/>
    <cellStyle name="Notas 101 17" xfId="11314"/>
    <cellStyle name="Notas 101 18" xfId="15647"/>
    <cellStyle name="Notas 101 19" xfId="12939"/>
    <cellStyle name="Notas 101 2" xfId="3209"/>
    <cellStyle name="Notas 101 20" xfId="12800"/>
    <cellStyle name="Notas 101 21" xfId="10058"/>
    <cellStyle name="Notas 101 22" xfId="12829"/>
    <cellStyle name="Notas 101 23" xfId="11905"/>
    <cellStyle name="Notas 101 24" xfId="16248"/>
    <cellStyle name="Notas 101 25" xfId="11948"/>
    <cellStyle name="Notas 101 26" xfId="14529"/>
    <cellStyle name="Notas 101 27" xfId="16746"/>
    <cellStyle name="Notas 101 28" xfId="15884"/>
    <cellStyle name="Notas 101 29" xfId="16127"/>
    <cellStyle name="Notas 101 3" xfId="4746"/>
    <cellStyle name="Notas 101 30" xfId="16567"/>
    <cellStyle name="Notas 101 31" xfId="13258"/>
    <cellStyle name="Notas 101 32" xfId="19600"/>
    <cellStyle name="Notas 101 33" xfId="20239"/>
    <cellStyle name="Notas 101 34" xfId="20397"/>
    <cellStyle name="Notas 101 35" xfId="21025"/>
    <cellStyle name="Notas 101 4" xfId="4565"/>
    <cellStyle name="Notas 101 5" xfId="3568"/>
    <cellStyle name="Notas 101 6" xfId="5441"/>
    <cellStyle name="Notas 101 7" xfId="5603"/>
    <cellStyle name="Notas 101 8" xfId="6461"/>
    <cellStyle name="Notas 101 9" xfId="6686"/>
    <cellStyle name="Notas 102" xfId="1676"/>
    <cellStyle name="Notas 102 10" xfId="7464"/>
    <cellStyle name="Notas 102 11" xfId="7944"/>
    <cellStyle name="Notas 102 12" xfId="8406"/>
    <cellStyle name="Notas 102 13" xfId="10200"/>
    <cellStyle name="Notas 102 14" xfId="12164"/>
    <cellStyle name="Notas 102 15" xfId="14498"/>
    <cellStyle name="Notas 102 16" xfId="9219"/>
    <cellStyle name="Notas 102 17" xfId="14032"/>
    <cellStyle name="Notas 102 18" xfId="10006"/>
    <cellStyle name="Notas 102 19" xfId="15494"/>
    <cellStyle name="Notas 102 2" xfId="3210"/>
    <cellStyle name="Notas 102 20" xfId="13336"/>
    <cellStyle name="Notas 102 21" xfId="13256"/>
    <cellStyle name="Notas 102 22" xfId="9187"/>
    <cellStyle name="Notas 102 23" xfId="16670"/>
    <cellStyle name="Notas 102 24" xfId="17365"/>
    <cellStyle name="Notas 102 25" xfId="17678"/>
    <cellStyle name="Notas 102 26" xfId="17975"/>
    <cellStyle name="Notas 102 27" xfId="18251"/>
    <cellStyle name="Notas 102 28" xfId="18510"/>
    <cellStyle name="Notas 102 29" xfId="18737"/>
    <cellStyle name="Notas 102 3" xfId="4747"/>
    <cellStyle name="Notas 102 30" xfId="18933"/>
    <cellStyle name="Notas 102 31" xfId="19100"/>
    <cellStyle name="Notas 102 32" xfId="19601"/>
    <cellStyle name="Notas 102 33" xfId="20192"/>
    <cellStyle name="Notas 102 34" xfId="20398"/>
    <cellStyle name="Notas 102 35" xfId="20992"/>
    <cellStyle name="Notas 102 4" xfId="4564"/>
    <cellStyle name="Notas 102 5" xfId="3569"/>
    <cellStyle name="Notas 102 6" xfId="5440"/>
    <cellStyle name="Notas 102 7" xfId="5955"/>
    <cellStyle name="Notas 102 8" xfId="6460"/>
    <cellStyle name="Notas 102 9" xfId="6615"/>
    <cellStyle name="Notas 103" xfId="1677"/>
    <cellStyle name="Notas 103 10" xfId="7463"/>
    <cellStyle name="Notas 103 11" xfId="7943"/>
    <cellStyle name="Notas 103 12" xfId="8405"/>
    <cellStyle name="Notas 103 13" xfId="10201"/>
    <cellStyle name="Notas 103 14" xfId="12539"/>
    <cellStyle name="Notas 103 15" xfId="13318"/>
    <cellStyle name="Notas 103 16" xfId="13750"/>
    <cellStyle name="Notas 103 17" xfId="9948"/>
    <cellStyle name="Notas 103 18" xfId="11277"/>
    <cellStyle name="Notas 103 19" xfId="11469"/>
    <cellStyle name="Notas 103 2" xfId="3211"/>
    <cellStyle name="Notas 103 20" xfId="16264"/>
    <cellStyle name="Notas 103 21" xfId="16755"/>
    <cellStyle name="Notas 103 22" xfId="9085"/>
    <cellStyle name="Notas 103 23" xfId="14690"/>
    <cellStyle name="Notas 103 24" xfId="15314"/>
    <cellStyle name="Notas 103 25" xfId="10812"/>
    <cellStyle name="Notas 103 26" xfId="16825"/>
    <cellStyle name="Notas 103 27" xfId="14322"/>
    <cellStyle name="Notas 103 28" xfId="10954"/>
    <cellStyle name="Notas 103 29" xfId="14627"/>
    <cellStyle name="Notas 103 3" xfId="4748"/>
    <cellStyle name="Notas 103 30" xfId="9870"/>
    <cellStyle name="Notas 103 31" xfId="9746"/>
    <cellStyle name="Notas 103 32" xfId="19602"/>
    <cellStyle name="Notas 103 33" xfId="20127"/>
    <cellStyle name="Notas 103 34" xfId="20399"/>
    <cellStyle name="Notas 103 35" xfId="20959"/>
    <cellStyle name="Notas 103 4" xfId="4563"/>
    <cellStyle name="Notas 103 5" xfId="3570"/>
    <cellStyle name="Notas 103 6" xfId="5439"/>
    <cellStyle name="Notas 103 7" xfId="5954"/>
    <cellStyle name="Notas 103 8" xfId="6459"/>
    <cellStyle name="Notas 103 9" xfId="6965"/>
    <cellStyle name="Notas 104" xfId="1678"/>
    <cellStyle name="Notas 104 10" xfId="7462"/>
    <cellStyle name="Notas 104 11" xfId="7942"/>
    <cellStyle name="Notas 104 12" xfId="8404"/>
    <cellStyle name="Notas 104 13" xfId="10202"/>
    <cellStyle name="Notas 104 14" xfId="11439"/>
    <cellStyle name="Notas 104 15" xfId="11341"/>
    <cellStyle name="Notas 104 16" xfId="12261"/>
    <cellStyle name="Notas 104 17" xfId="11093"/>
    <cellStyle name="Notas 104 18" xfId="11266"/>
    <cellStyle name="Notas 104 19" xfId="11753"/>
    <cellStyle name="Notas 104 2" xfId="3212"/>
    <cellStyle name="Notas 104 20" xfId="13349"/>
    <cellStyle name="Notas 104 21" xfId="15979"/>
    <cellStyle name="Notas 104 22" xfId="11123"/>
    <cellStyle name="Notas 104 23" xfId="14662"/>
    <cellStyle name="Notas 104 24" xfId="17414"/>
    <cellStyle name="Notas 104 25" xfId="17724"/>
    <cellStyle name="Notas 104 26" xfId="18020"/>
    <cellStyle name="Notas 104 27" xfId="18292"/>
    <cellStyle name="Notas 104 28" xfId="18547"/>
    <cellStyle name="Notas 104 29" xfId="18773"/>
    <cellStyle name="Notas 104 3" xfId="4749"/>
    <cellStyle name="Notas 104 30" xfId="18966"/>
    <cellStyle name="Notas 104 31" xfId="19128"/>
    <cellStyle name="Notas 104 32" xfId="19603"/>
    <cellStyle name="Notas 104 33" xfId="20214"/>
    <cellStyle name="Notas 104 34" xfId="20400"/>
    <cellStyle name="Notas 104 35" xfId="20915"/>
    <cellStyle name="Notas 104 4" xfId="4562"/>
    <cellStyle name="Notas 104 5" xfId="3571"/>
    <cellStyle name="Notas 104 6" xfId="5438"/>
    <cellStyle name="Notas 104 7" xfId="5953"/>
    <cellStyle name="Notas 104 8" xfId="6458"/>
    <cellStyle name="Notas 104 9" xfId="6964"/>
    <cellStyle name="Notas 105" xfId="1679"/>
    <cellStyle name="Notas 105 10" xfId="7461"/>
    <cellStyle name="Notas 105 11" xfId="7941"/>
    <cellStyle name="Notas 105 12" xfId="8403"/>
    <cellStyle name="Notas 105 13" xfId="10203"/>
    <cellStyle name="Notas 105 14" xfId="14901"/>
    <cellStyle name="Notas 105 15" xfId="9158"/>
    <cellStyle name="Notas 105 16" xfId="14721"/>
    <cellStyle name="Notas 105 17" xfId="9337"/>
    <cellStyle name="Notas 105 18" xfId="15291"/>
    <cellStyle name="Notas 105 19" xfId="12490"/>
    <cellStyle name="Notas 105 2" xfId="3213"/>
    <cellStyle name="Notas 105 20" xfId="10619"/>
    <cellStyle name="Notas 105 21" xfId="12088"/>
    <cellStyle name="Notas 105 22" xfId="16349"/>
    <cellStyle name="Notas 105 23" xfId="10744"/>
    <cellStyle name="Notas 105 24" xfId="15359"/>
    <cellStyle name="Notas 105 25" xfId="12129"/>
    <cellStyle name="Notas 105 26" xfId="17028"/>
    <cellStyle name="Notas 105 27" xfId="16510"/>
    <cellStyle name="Notas 105 28" xfId="12480"/>
    <cellStyle name="Notas 105 29" xfId="17318"/>
    <cellStyle name="Notas 105 3" xfId="4750"/>
    <cellStyle name="Notas 105 30" xfId="17633"/>
    <cellStyle name="Notas 105 31" xfId="17932"/>
    <cellStyle name="Notas 105 32" xfId="19604"/>
    <cellStyle name="Notas 105 33" xfId="20149"/>
    <cellStyle name="Notas 105 34" xfId="20401"/>
    <cellStyle name="Notas 105 35" xfId="20810"/>
    <cellStyle name="Notas 105 4" xfId="4561"/>
    <cellStyle name="Notas 105 5" xfId="3572"/>
    <cellStyle name="Notas 105 6" xfId="5437"/>
    <cellStyle name="Notas 105 7" xfId="5952"/>
    <cellStyle name="Notas 105 8" xfId="6457"/>
    <cellStyle name="Notas 105 9" xfId="6963"/>
    <cellStyle name="Notas 106" xfId="1680"/>
    <cellStyle name="Notas 106 10" xfId="7460"/>
    <cellStyle name="Notas 106 11" xfId="7940"/>
    <cellStyle name="Notas 106 12" xfId="8402"/>
    <cellStyle name="Notas 106 13" xfId="10204"/>
    <cellStyle name="Notas 106 14" xfId="14570"/>
    <cellStyle name="Notas 106 15" xfId="9474"/>
    <cellStyle name="Notas 106 16" xfId="14511"/>
    <cellStyle name="Notas 106 17" xfId="9529"/>
    <cellStyle name="Notas 106 18" xfId="12801"/>
    <cellStyle name="Notas 106 19" xfId="14389"/>
    <cellStyle name="Notas 106 2" xfId="3214"/>
    <cellStyle name="Notas 106 20" xfId="13027"/>
    <cellStyle name="Notas 106 21" xfId="9314"/>
    <cellStyle name="Notas 106 22" xfId="16033"/>
    <cellStyle name="Notas 106 23" xfId="13981"/>
    <cellStyle name="Notas 106 24" xfId="17424"/>
    <cellStyle name="Notas 106 25" xfId="17734"/>
    <cellStyle name="Notas 106 26" xfId="18030"/>
    <cellStyle name="Notas 106 27" xfId="18302"/>
    <cellStyle name="Notas 106 28" xfId="18555"/>
    <cellStyle name="Notas 106 29" xfId="18779"/>
    <cellStyle name="Notas 106 3" xfId="4751"/>
    <cellStyle name="Notas 106 30" xfId="18970"/>
    <cellStyle name="Notas 106 31" xfId="19131"/>
    <cellStyle name="Notas 106 32" xfId="19605"/>
    <cellStyle name="Notas 106 33" xfId="20162"/>
    <cellStyle name="Notas 106 34" xfId="20402"/>
    <cellStyle name="Notas 106 35" xfId="20940"/>
    <cellStyle name="Notas 106 4" xfId="4560"/>
    <cellStyle name="Notas 106 5" xfId="3573"/>
    <cellStyle name="Notas 106 6" xfId="5436"/>
    <cellStyle name="Notas 106 7" xfId="5951"/>
    <cellStyle name="Notas 106 8" xfId="6456"/>
    <cellStyle name="Notas 106 9" xfId="6962"/>
    <cellStyle name="Notas 107" xfId="1681"/>
    <cellStyle name="Notas 107 10" xfId="7459"/>
    <cellStyle name="Notas 107 11" xfId="7939"/>
    <cellStyle name="Notas 107 12" xfId="8401"/>
    <cellStyle name="Notas 107 13" xfId="10205"/>
    <cellStyle name="Notas 107 14" xfId="14238"/>
    <cellStyle name="Notas 107 15" xfId="9797"/>
    <cellStyle name="Notas 107 16" xfId="14888"/>
    <cellStyle name="Notas 107 17" xfId="9170"/>
    <cellStyle name="Notas 107 18" xfId="15302"/>
    <cellStyle name="Notas 107 19" xfId="10154"/>
    <cellStyle name="Notas 107 2" xfId="3215"/>
    <cellStyle name="Notas 107 20" xfId="11720"/>
    <cellStyle name="Notas 107 21" xfId="17094"/>
    <cellStyle name="Notas 107 22" xfId="16472"/>
    <cellStyle name="Notas 107 23" xfId="10647"/>
    <cellStyle name="Notas 107 24" xfId="16327"/>
    <cellStyle name="Notas 107 25" xfId="13679"/>
    <cellStyle name="Notas 107 26" xfId="17498"/>
    <cellStyle name="Notas 107 27" xfId="17804"/>
    <cellStyle name="Notas 107 28" xfId="18097"/>
    <cellStyle name="Notas 107 29" xfId="18365"/>
    <cellStyle name="Notas 107 3" xfId="4752"/>
    <cellStyle name="Notas 107 30" xfId="18612"/>
    <cellStyle name="Notas 107 31" xfId="18830"/>
    <cellStyle name="Notas 107 32" xfId="19606"/>
    <cellStyle name="Notas 107 33" xfId="20115"/>
    <cellStyle name="Notas 107 34" xfId="20403"/>
    <cellStyle name="Notas 107 35" xfId="21596"/>
    <cellStyle name="Notas 107 4" xfId="4559"/>
    <cellStyle name="Notas 107 5" xfId="3574"/>
    <cellStyle name="Notas 107 6" xfId="5148"/>
    <cellStyle name="Notas 107 7" xfId="5950"/>
    <cellStyle name="Notas 107 8" xfId="6455"/>
    <cellStyle name="Notas 107 9" xfId="6961"/>
    <cellStyle name="Notas 108" xfId="1682"/>
    <cellStyle name="Notas 108 10" xfId="7458"/>
    <cellStyle name="Notas 108 11" xfId="7938"/>
    <cellStyle name="Notas 108 12" xfId="8400"/>
    <cellStyle name="Notas 108 13" xfId="10206"/>
    <cellStyle name="Notas 108 14" xfId="13897"/>
    <cellStyle name="Notas 108 15" xfId="9038"/>
    <cellStyle name="Notas 108 16" xfId="13580"/>
    <cellStyle name="Notas 108 17" xfId="10705"/>
    <cellStyle name="Notas 108 18" xfId="12496"/>
    <cellStyle name="Notas 108 19" xfId="16303"/>
    <cellStyle name="Notas 108 2" xfId="3216"/>
    <cellStyle name="Notas 108 20" xfId="13241"/>
    <cellStyle name="Notas 108 21" xfId="15752"/>
    <cellStyle name="Notas 108 22" xfId="14494"/>
    <cellStyle name="Notas 108 23" xfId="14013"/>
    <cellStyle name="Notas 108 24" xfId="14024"/>
    <cellStyle name="Notas 108 25" xfId="17367"/>
    <cellStyle name="Notas 108 26" xfId="17680"/>
    <cellStyle name="Notas 108 27" xfId="17977"/>
    <cellStyle name="Notas 108 28" xfId="18253"/>
    <cellStyle name="Notas 108 29" xfId="18512"/>
    <cellStyle name="Notas 108 3" xfId="4753"/>
    <cellStyle name="Notas 108 30" xfId="18739"/>
    <cellStyle name="Notas 108 31" xfId="18935"/>
    <cellStyle name="Notas 108 32" xfId="19607"/>
    <cellStyle name="Notas 108 33" xfId="20075"/>
    <cellStyle name="Notas 108 34" xfId="20404"/>
    <cellStyle name="Notas 108 35" xfId="21577"/>
    <cellStyle name="Notas 108 4" xfId="4558"/>
    <cellStyle name="Notas 108 5" xfId="3575"/>
    <cellStyle name="Notas 108 6" xfId="4319"/>
    <cellStyle name="Notas 108 7" xfId="5949"/>
    <cellStyle name="Notas 108 8" xfId="6454"/>
    <cellStyle name="Notas 108 9" xfId="6960"/>
    <cellStyle name="Notas 109" xfId="1683"/>
    <cellStyle name="Notas 109 10" xfId="7457"/>
    <cellStyle name="Notas 109 11" xfId="7937"/>
    <cellStyle name="Notas 109 12" xfId="8399"/>
    <cellStyle name="Notas 109 13" xfId="10207"/>
    <cellStyle name="Notas 109 14" xfId="13551"/>
    <cellStyle name="Notas 109 15" xfId="10734"/>
    <cellStyle name="Notas 109 16" xfId="14283"/>
    <cellStyle name="Notas 109 17" xfId="9756"/>
    <cellStyle name="Notas 109 18" xfId="14405"/>
    <cellStyle name="Notas 109 19" xfId="13239"/>
    <cellStyle name="Notas 109 2" xfId="3217"/>
    <cellStyle name="Notas 109 20" xfId="14103"/>
    <cellStyle name="Notas 109 21" xfId="9696"/>
    <cellStyle name="Notas 109 22" xfId="14324"/>
    <cellStyle name="Notas 109 23" xfId="11774"/>
    <cellStyle name="Notas 109 24" xfId="9685"/>
    <cellStyle name="Notas 109 25" xfId="13381"/>
    <cellStyle name="Notas 109 26" xfId="15491"/>
    <cellStyle name="Notas 109 27" xfId="17353"/>
    <cellStyle name="Notas 109 28" xfId="17666"/>
    <cellStyle name="Notas 109 29" xfId="17963"/>
    <cellStyle name="Notas 109 3" xfId="4754"/>
    <cellStyle name="Notas 109 30" xfId="18242"/>
    <cellStyle name="Notas 109 31" xfId="18503"/>
    <cellStyle name="Notas 109 32" xfId="19608"/>
    <cellStyle name="Notas 109 33" xfId="20069"/>
    <cellStyle name="Notas 109 34" xfId="20405"/>
    <cellStyle name="Notas 109 35" xfId="21538"/>
    <cellStyle name="Notas 109 4" xfId="4557"/>
    <cellStyle name="Notas 109 5" xfId="3576"/>
    <cellStyle name="Notas 109 6" xfId="4318"/>
    <cellStyle name="Notas 109 7" xfId="5948"/>
    <cellStyle name="Notas 109 8" xfId="6453"/>
    <cellStyle name="Notas 109 9" xfId="6959"/>
    <cellStyle name="Notas 11" xfId="1684"/>
    <cellStyle name="Notas 11 10" xfId="3577"/>
    <cellStyle name="Notas 11 11" xfId="5153"/>
    <cellStyle name="Notas 11 12" xfId="5947"/>
    <cellStyle name="Notas 11 13" xfId="6452"/>
    <cellStyle name="Notas 11 14" xfId="6958"/>
    <cellStyle name="Notas 11 15" xfId="7456"/>
    <cellStyle name="Notas 11 16" xfId="7936"/>
    <cellStyle name="Notas 11 17" xfId="8398"/>
    <cellStyle name="Notas 11 18" xfId="10208"/>
    <cellStyle name="Notas 11 19" xfId="13192"/>
    <cellStyle name="Notas 11 2" xfId="1685"/>
    <cellStyle name="Notas 11 2 10" xfId="7178"/>
    <cellStyle name="Notas 11 2 11" xfId="7935"/>
    <cellStyle name="Notas 11 2 12" xfId="8397"/>
    <cellStyle name="Notas 11 2 13" xfId="10209"/>
    <cellStyle name="Notas 11 2 14" xfId="12091"/>
    <cellStyle name="Notas 11 2 15" xfId="14011"/>
    <cellStyle name="Notas 11 2 16" xfId="9686"/>
    <cellStyle name="Notas 11 2 17" xfId="11752"/>
    <cellStyle name="Notas 11 2 18" xfId="11163"/>
    <cellStyle name="Notas 11 2 19" xfId="16414"/>
    <cellStyle name="Notas 11 2 2" xfId="3219"/>
    <cellStyle name="Notas 11 2 20" xfId="16409"/>
    <cellStyle name="Notas 11 2 21" xfId="13725"/>
    <cellStyle name="Notas 11 2 22" xfId="12706"/>
    <cellStyle name="Notas 11 2 23" xfId="17009"/>
    <cellStyle name="Notas 11 2 24" xfId="14962"/>
    <cellStyle name="Notas 11 2 25" xfId="11986"/>
    <cellStyle name="Notas 11 2 26" xfId="16150"/>
    <cellStyle name="Notas 11 2 27" xfId="11382"/>
    <cellStyle name="Notas 11 2 28" xfId="9040"/>
    <cellStyle name="Notas 11 2 29" xfId="16875"/>
    <cellStyle name="Notas 11 2 3" xfId="4756"/>
    <cellStyle name="Notas 11 2 30" xfId="12135"/>
    <cellStyle name="Notas 11 2 31" xfId="16931"/>
    <cellStyle name="Notas 11 2 32" xfId="19610"/>
    <cellStyle name="Notas 11 2 33" xfId="20044"/>
    <cellStyle name="Notas 11 2 34" xfId="20407"/>
    <cellStyle name="Notas 11 2 35" xfId="20888"/>
    <cellStyle name="Notas 11 2 4" xfId="4555"/>
    <cellStyle name="Notas 11 2 5" xfId="3578"/>
    <cellStyle name="Notas 11 2 6" xfId="5081"/>
    <cellStyle name="Notas 11 2 7" xfId="5946"/>
    <cellStyle name="Notas 11 2 8" xfId="6173"/>
    <cellStyle name="Notas 11 2 9" xfId="6957"/>
    <cellStyle name="Notas 11 20" xfId="10891"/>
    <cellStyle name="Notas 11 21" xfId="13391"/>
    <cellStyle name="Notas 11 22" xfId="12725"/>
    <cellStyle name="Notas 11 23" xfId="15011"/>
    <cellStyle name="Notas 11 24" xfId="9879"/>
    <cellStyle name="Notas 11 25" xfId="17006"/>
    <cellStyle name="Notas 11 26" xfId="16361"/>
    <cellStyle name="Notas 11 27" xfId="16044"/>
    <cellStyle name="Notas 11 28" xfId="13874"/>
    <cellStyle name="Notas 11 29" xfId="9759"/>
    <cellStyle name="Notas 11 3" xfId="1686"/>
    <cellStyle name="Notas 11 3 10" xfId="5213"/>
    <cellStyle name="Notas 11 3 11" xfId="7678"/>
    <cellStyle name="Notas 11 3 12" xfId="8154"/>
    <cellStyle name="Notas 11 3 13" xfId="10210"/>
    <cellStyle name="Notas 11 3 14" xfId="11703"/>
    <cellStyle name="Notas 11 3 15" xfId="11174"/>
    <cellStyle name="Notas 11 3 16" xfId="15018"/>
    <cellStyle name="Notas 11 3 17" xfId="15552"/>
    <cellStyle name="Notas 11 3 18" xfId="15913"/>
    <cellStyle name="Notas 11 3 19" xfId="15827"/>
    <cellStyle name="Notas 11 3 2" xfId="3220"/>
    <cellStyle name="Notas 11 3 20" xfId="12727"/>
    <cellStyle name="Notas 11 3 21" xfId="11667"/>
    <cellStyle name="Notas 11 3 22" xfId="9633"/>
    <cellStyle name="Notas 11 3 23" xfId="13732"/>
    <cellStyle name="Notas 11 3 24" xfId="15102"/>
    <cellStyle name="Notas 11 3 25" xfId="11665"/>
    <cellStyle name="Notas 11 3 26" xfId="13810"/>
    <cellStyle name="Notas 11 3 27" xfId="10750"/>
    <cellStyle name="Notas 11 3 28" xfId="12989"/>
    <cellStyle name="Notas 11 3 29" xfId="14556"/>
    <cellStyle name="Notas 11 3 3" xfId="4757"/>
    <cellStyle name="Notas 11 3 30" xfId="14815"/>
    <cellStyle name="Notas 11 3 31" xfId="13460"/>
    <cellStyle name="Notas 11 3 32" xfId="19611"/>
    <cellStyle name="Notas 11 3 33" xfId="20031"/>
    <cellStyle name="Notas 11 3 34" xfId="20408"/>
    <cellStyle name="Notas 11 3 35" xfId="21525"/>
    <cellStyle name="Notas 11 3 4" xfId="4554"/>
    <cellStyle name="Notas 11 3 5" xfId="3579"/>
    <cellStyle name="Notas 11 3 6" xfId="5152"/>
    <cellStyle name="Notas 11 3 7" xfId="5667"/>
    <cellStyle name="Notas 11 3 8" xfId="4257"/>
    <cellStyle name="Notas 11 3 9" xfId="6956"/>
    <cellStyle name="Notas 11 30" xfId="13872"/>
    <cellStyle name="Notas 11 31" xfId="16947"/>
    <cellStyle name="Notas 11 32" xfId="14871"/>
    <cellStyle name="Notas 11 33" xfId="11831"/>
    <cellStyle name="Notas 11 34" xfId="12258"/>
    <cellStyle name="Notas 11 35" xfId="15517"/>
    <cellStyle name="Notas 11 36" xfId="10756"/>
    <cellStyle name="Notas 11 37" xfId="19609"/>
    <cellStyle name="Notas 11 38" xfId="20057"/>
    <cellStyle name="Notas 11 39" xfId="20406"/>
    <cellStyle name="Notas 11 4" xfId="1687"/>
    <cellStyle name="Notas 11 4 10" xfId="6152"/>
    <cellStyle name="Notas 11 4 11" xfId="5732"/>
    <cellStyle name="Notas 11 4 12" xfId="7158"/>
    <cellStyle name="Notas 11 4 13" xfId="10211"/>
    <cellStyle name="Notas 11 4 14" xfId="12165"/>
    <cellStyle name="Notas 11 4 15" xfId="14161"/>
    <cellStyle name="Notas 11 4 16" xfId="9541"/>
    <cellStyle name="Notas 11 4 17" xfId="13864"/>
    <cellStyle name="Notas 11 4 18" xfId="10557"/>
    <cellStyle name="Notas 11 4 19" xfId="15073"/>
    <cellStyle name="Notas 11 4 2" xfId="3221"/>
    <cellStyle name="Notas 11 4 20" xfId="16869"/>
    <cellStyle name="Notas 11 4 21" xfId="11842"/>
    <cellStyle name="Notas 11 4 22" xfId="11906"/>
    <cellStyle name="Notas 11 4 23" xfId="10882"/>
    <cellStyle name="Notas 11 4 24" xfId="15811"/>
    <cellStyle name="Notas 11 4 25" xfId="10982"/>
    <cellStyle name="Notas 11 4 26" xfId="15287"/>
    <cellStyle name="Notas 11 4 27" xfId="10847"/>
    <cellStyle name="Notas 11 4 28" xfId="11205"/>
    <cellStyle name="Notas 11 4 29" xfId="11764"/>
    <cellStyle name="Notas 11 4 3" xfId="4758"/>
    <cellStyle name="Notas 11 4 30" xfId="16668"/>
    <cellStyle name="Notas 11 4 31" xfId="16185"/>
    <cellStyle name="Notas 11 4 32" xfId="19612"/>
    <cellStyle name="Notas 11 4 33" xfId="20017"/>
    <cellStyle name="Notas 11 4 34" xfId="20409"/>
    <cellStyle name="Notas 11 4 35" xfId="21517"/>
    <cellStyle name="Notas 11 4 4" xfId="4553"/>
    <cellStyle name="Notas 11 4 5" xfId="3580"/>
    <cellStyle name="Notas 11 4 6" xfId="5080"/>
    <cellStyle name="Notas 11 4 7" xfId="3824"/>
    <cellStyle name="Notas 11 4 8" xfId="4256"/>
    <cellStyle name="Notas 11 4 9" xfId="6679"/>
    <cellStyle name="Notas 11 40" xfId="21532"/>
    <cellStyle name="Notas 11 5" xfId="1688"/>
    <cellStyle name="Notas 11 5 10" xfId="7183"/>
    <cellStyle name="Notas 11 5 11" xfId="5731"/>
    <cellStyle name="Notas 11 5 12" xfId="6235"/>
    <cellStyle name="Notas 11 5 13" xfId="10212"/>
    <cellStyle name="Notas 11 5 14" xfId="12538"/>
    <cellStyle name="Notas 11 5 15" xfId="13676"/>
    <cellStyle name="Notas 11 5 16" xfId="10025"/>
    <cellStyle name="Notas 11 5 17" xfId="12770"/>
    <cellStyle name="Notas 11 5 18" xfId="11944"/>
    <cellStyle name="Notas 11 5 19" xfId="12130"/>
    <cellStyle name="Notas 11 5 2" xfId="3222"/>
    <cellStyle name="Notas 11 5 20" xfId="9282"/>
    <cellStyle name="Notas 11 5 21" xfId="10049"/>
    <cellStyle name="Notas 11 5 22" xfId="13185"/>
    <cellStyle name="Notas 11 5 23" xfId="16905"/>
    <cellStyle name="Notas 11 5 24" xfId="11498"/>
    <cellStyle name="Notas 11 5 25" xfId="16617"/>
    <cellStyle name="Notas 11 5 26" xfId="17418"/>
    <cellStyle name="Notas 11 5 27" xfId="17728"/>
    <cellStyle name="Notas 11 5 28" xfId="18024"/>
    <cellStyle name="Notas 11 5 29" xfId="18296"/>
    <cellStyle name="Notas 11 5 3" xfId="4759"/>
    <cellStyle name="Notas 11 5 30" xfId="18550"/>
    <cellStyle name="Notas 11 5 31" xfId="18776"/>
    <cellStyle name="Notas 11 5 32" xfId="19613"/>
    <cellStyle name="Notas 11 5 33" xfId="20003"/>
    <cellStyle name="Notas 11 5 34" xfId="20410"/>
    <cellStyle name="Notas 11 5 35" xfId="21508"/>
    <cellStyle name="Notas 11 5 4" xfId="4552"/>
    <cellStyle name="Notas 11 5 5" xfId="3581"/>
    <cellStyle name="Notas 11 5 6" xfId="5151"/>
    <cellStyle name="Notas 11 5 7" xfId="3825"/>
    <cellStyle name="Notas 11 5 8" xfId="6178"/>
    <cellStyle name="Notas 11 5 9" xfId="3883"/>
    <cellStyle name="Notas 11 6" xfId="1689"/>
    <cellStyle name="Notas 11 6 10" xfId="7117"/>
    <cellStyle name="Notas 11 6 11" xfId="7683"/>
    <cellStyle name="Notas 11 6 12" xfId="8159"/>
    <cellStyle name="Notas 11 6 13" xfId="10213"/>
    <cellStyle name="Notas 11 6 14" xfId="11438"/>
    <cellStyle name="Notas 11 6 15" xfId="12441"/>
    <cellStyle name="Notas 11 6 16" xfId="15098"/>
    <cellStyle name="Notas 11 6 17" xfId="14693"/>
    <cellStyle name="Notas 11 6 18" xfId="9050"/>
    <cellStyle name="Notas 11 6 19" xfId="10134"/>
    <cellStyle name="Notas 11 6 2" xfId="3223"/>
    <cellStyle name="Notas 11 6 20" xfId="13395"/>
    <cellStyle name="Notas 11 6 21" xfId="15163"/>
    <cellStyle name="Notas 11 6 22" xfId="17202"/>
    <cellStyle name="Notas 11 6 23" xfId="17522"/>
    <cellStyle name="Notas 11 6 24" xfId="17826"/>
    <cellStyle name="Notas 11 6 25" xfId="18116"/>
    <cellStyle name="Notas 11 6 26" xfId="18383"/>
    <cellStyle name="Notas 11 6 27" xfId="18626"/>
    <cellStyle name="Notas 11 6 28" xfId="18841"/>
    <cellStyle name="Notas 11 6 29" xfId="19026"/>
    <cellStyle name="Notas 11 6 3" xfId="4760"/>
    <cellStyle name="Notas 11 6 30" xfId="19180"/>
    <cellStyle name="Notas 11 6 31" xfId="19309"/>
    <cellStyle name="Notas 11 6 32" xfId="19614"/>
    <cellStyle name="Notas 11 6 33" xfId="19960"/>
    <cellStyle name="Notas 11 6 34" xfId="20411"/>
    <cellStyle name="Notas 11 6 35" xfId="21501"/>
    <cellStyle name="Notas 11 6 4" xfId="4551"/>
    <cellStyle name="Notas 11 6 5" xfId="3582"/>
    <cellStyle name="Notas 11 6 6" xfId="5079"/>
    <cellStyle name="Notas 11 6 7" xfId="5672"/>
    <cellStyle name="Notas 11 6 8" xfId="6108"/>
    <cellStyle name="Notas 11 6 9" xfId="5646"/>
    <cellStyle name="Notas 11 7" xfId="3218"/>
    <cellStyle name="Notas 11 8" xfId="4755"/>
    <cellStyle name="Notas 11 9" xfId="4556"/>
    <cellStyle name="Notas 110" xfId="1690"/>
    <cellStyle name="Notas 110 10" xfId="7182"/>
    <cellStyle name="Notas 110 11" xfId="7616"/>
    <cellStyle name="Notas 110 12" xfId="8093"/>
    <cellStyle name="Notas 110 13" xfId="10214"/>
    <cellStyle name="Notas 110 14" xfId="14902"/>
    <cellStyle name="Notas 110 15" xfId="9157"/>
    <cellStyle name="Notas 110 16" xfId="15041"/>
    <cellStyle name="Notas 110 17" xfId="15430"/>
    <cellStyle name="Notas 110 18" xfId="15808"/>
    <cellStyle name="Notas 110 19" xfId="11142"/>
    <cellStyle name="Notas 110 2" xfId="3224"/>
    <cellStyle name="Notas 110 20" xfId="11449"/>
    <cellStyle name="Notas 110 21" xfId="16586"/>
    <cellStyle name="Notas 110 22" xfId="11505"/>
    <cellStyle name="Notas 110 23" xfId="10742"/>
    <cellStyle name="Notas 110 24" xfId="14890"/>
    <cellStyle name="Notas 110 25" xfId="14428"/>
    <cellStyle name="Notas 110 26" xfId="15786"/>
    <cellStyle name="Notas 110 27" xfId="12086"/>
    <cellStyle name="Notas 110 28" xfId="14695"/>
    <cellStyle name="Notas 110 29" xfId="16539"/>
    <cellStyle name="Notas 110 3" xfId="4761"/>
    <cellStyle name="Notas 110 30" xfId="17209"/>
    <cellStyle name="Notas 110 31" xfId="17529"/>
    <cellStyle name="Notas 110 32" xfId="19615"/>
    <cellStyle name="Notas 110 33" xfId="19954"/>
    <cellStyle name="Notas 110 34" xfId="20412"/>
    <cellStyle name="Notas 110 35" xfId="21494"/>
    <cellStyle name="Notas 110 4" xfId="4550"/>
    <cellStyle name="Notas 110 5" xfId="3583"/>
    <cellStyle name="Notas 110 6" xfId="5150"/>
    <cellStyle name="Notas 110 7" xfId="5602"/>
    <cellStyle name="Notas 110 8" xfId="6177"/>
    <cellStyle name="Notas 110 9" xfId="6684"/>
    <cellStyle name="Notas 111" xfId="1691"/>
    <cellStyle name="Notas 111 10" xfId="7116"/>
    <cellStyle name="Notas 111 11" xfId="7682"/>
    <cellStyle name="Notas 111 12" xfId="8158"/>
    <cellStyle name="Notas 111 13" xfId="10215"/>
    <cellStyle name="Notas 111 14" xfId="14571"/>
    <cellStyle name="Notas 111 15" xfId="9473"/>
    <cellStyle name="Notas 111 16" xfId="11224"/>
    <cellStyle name="Notas 111 17" xfId="11624"/>
    <cellStyle name="Notas 111 18" xfId="11326"/>
    <cellStyle name="Notas 111 19" xfId="12671"/>
    <cellStyle name="Notas 111 2" xfId="3225"/>
    <cellStyle name="Notas 111 20" xfId="12792"/>
    <cellStyle name="Notas 111 21" xfId="13317"/>
    <cellStyle name="Notas 111 22" xfId="16035"/>
    <cellStyle name="Notas 111 23" xfId="14448"/>
    <cellStyle name="Notas 111 24" xfId="11045"/>
    <cellStyle name="Notas 111 25" xfId="11954"/>
    <cellStyle name="Notas 111 26" xfId="12497"/>
    <cellStyle name="Notas 111 27" xfId="11611"/>
    <cellStyle name="Notas 111 28" xfId="12123"/>
    <cellStyle name="Notas 111 29" xfId="16064"/>
    <cellStyle name="Notas 111 3" xfId="4762"/>
    <cellStyle name="Notas 111 30" xfId="9689"/>
    <cellStyle name="Notas 111 31" xfId="9614"/>
    <cellStyle name="Notas 111 32" xfId="19616"/>
    <cellStyle name="Notas 111 33" xfId="20140"/>
    <cellStyle name="Notas 111 34" xfId="20413"/>
    <cellStyle name="Notas 111 35" xfId="21488"/>
    <cellStyle name="Notas 111 4" xfId="4549"/>
    <cellStyle name="Notas 111 5" xfId="3584"/>
    <cellStyle name="Notas 111 6" xfId="5078"/>
    <cellStyle name="Notas 111 7" xfId="5671"/>
    <cellStyle name="Notas 111 8" xfId="6107"/>
    <cellStyle name="Notas 111 9" xfId="6614"/>
    <cellStyle name="Notas 12" xfId="1692"/>
    <cellStyle name="Notas 12 10" xfId="3585"/>
    <cellStyle name="Notas 12 11" xfId="5149"/>
    <cellStyle name="Notas 12 12" xfId="5601"/>
    <cellStyle name="Notas 12 13" xfId="6176"/>
    <cellStyle name="Notas 12 14" xfId="6683"/>
    <cellStyle name="Notas 12 15" xfId="7181"/>
    <cellStyle name="Notas 12 16" xfId="7615"/>
    <cellStyle name="Notas 12 17" xfId="8092"/>
    <cellStyle name="Notas 12 18" xfId="10216"/>
    <cellStyle name="Notas 12 19" xfId="14239"/>
    <cellStyle name="Notas 12 2" xfId="1693"/>
    <cellStyle name="Notas 12 2 10" xfId="7115"/>
    <cellStyle name="Notas 12 2 11" xfId="7681"/>
    <cellStyle name="Notas 12 2 12" xfId="8157"/>
    <cellStyle name="Notas 12 2 13" xfId="10217"/>
    <cellStyle name="Notas 12 2 14" xfId="13898"/>
    <cellStyle name="Notas 12 2 15" xfId="9037"/>
    <cellStyle name="Notas 12 2 16" xfId="14403"/>
    <cellStyle name="Notas 12 2 17" xfId="9648"/>
    <cellStyle name="Notas 12 2 18" xfId="12122"/>
    <cellStyle name="Notas 12 2 19" xfId="14931"/>
    <cellStyle name="Notas 12 2 2" xfId="3227"/>
    <cellStyle name="Notas 12 2 20" xfId="14687"/>
    <cellStyle name="Notas 12 2 21" xfId="11884"/>
    <cellStyle name="Notas 12 2 22" xfId="11226"/>
    <cellStyle name="Notas 12 2 23" xfId="11914"/>
    <cellStyle name="Notas 12 2 24" xfId="16948"/>
    <cellStyle name="Notas 12 2 25" xfId="14185"/>
    <cellStyle name="Notas 12 2 26" xfId="12576"/>
    <cellStyle name="Notas 12 2 27" xfId="14846"/>
    <cellStyle name="Notas 12 2 28" xfId="16023"/>
    <cellStyle name="Notas 12 2 29" xfId="10706"/>
    <cellStyle name="Notas 12 2 3" xfId="4764"/>
    <cellStyle name="Notas 12 2 30" xfId="10843"/>
    <cellStyle name="Notas 12 2 31" xfId="16112"/>
    <cellStyle name="Notas 12 2 32" xfId="19618"/>
    <cellStyle name="Notas 12 2 33" xfId="19992"/>
    <cellStyle name="Notas 12 2 34" xfId="20415"/>
    <cellStyle name="Notas 12 2 35" xfId="21199"/>
    <cellStyle name="Notas 12 2 4" xfId="4547"/>
    <cellStyle name="Notas 12 2 5" xfId="3586"/>
    <cellStyle name="Notas 12 2 6" xfId="5077"/>
    <cellStyle name="Notas 12 2 7" xfId="5670"/>
    <cellStyle name="Notas 12 2 8" xfId="6106"/>
    <cellStyle name="Notas 12 2 9" xfId="6613"/>
    <cellStyle name="Notas 12 20" xfId="9796"/>
    <cellStyle name="Notas 12 21" xfId="11476"/>
    <cellStyle name="Notas 12 22" xfId="14471"/>
    <cellStyle name="Notas 12 23" xfId="9565"/>
    <cellStyle name="Notas 12 24" xfId="14790"/>
    <cellStyle name="Notas 12 25" xfId="10919"/>
    <cellStyle name="Notas 12 26" xfId="15265"/>
    <cellStyle name="Notas 12 27" xfId="14654"/>
    <cellStyle name="Notas 12 28" xfId="16840"/>
    <cellStyle name="Notas 12 29" xfId="9943"/>
    <cellStyle name="Notas 12 3" xfId="1694"/>
    <cellStyle name="Notas 12 3 10" xfId="7180"/>
    <cellStyle name="Notas 12 3 11" xfId="7614"/>
    <cellStyle name="Notas 12 3 12" xfId="8091"/>
    <cellStyle name="Notas 12 3 13" xfId="10218"/>
    <cellStyle name="Notas 12 3 14" xfId="13552"/>
    <cellStyle name="Notas 12 3 15" xfId="10733"/>
    <cellStyle name="Notas 12 3 16" xfId="14613"/>
    <cellStyle name="Notas 12 3 17" xfId="9434"/>
    <cellStyle name="Notas 12 3 18" xfId="12972"/>
    <cellStyle name="Notas 12 3 19" xfId="11447"/>
    <cellStyle name="Notas 12 3 2" xfId="3228"/>
    <cellStyle name="Notas 12 3 20" xfId="10094"/>
    <cellStyle name="Notas 12 3 21" xfId="12500"/>
    <cellStyle name="Notas 12 3 22" xfId="12766"/>
    <cellStyle name="Notas 12 3 23" xfId="16969"/>
    <cellStyle name="Notas 12 3 24" xfId="17256"/>
    <cellStyle name="Notas 12 3 25" xfId="17574"/>
    <cellStyle name="Notas 12 3 26" xfId="17875"/>
    <cellStyle name="Notas 12 3 27" xfId="18162"/>
    <cellStyle name="Notas 12 3 28" xfId="18428"/>
    <cellStyle name="Notas 12 3 29" xfId="18667"/>
    <cellStyle name="Notas 12 3 3" xfId="4765"/>
    <cellStyle name="Notas 12 3 30" xfId="18876"/>
    <cellStyle name="Notas 12 3 31" xfId="19053"/>
    <cellStyle name="Notas 12 3 32" xfId="19619"/>
    <cellStyle name="Notas 12 3 33" xfId="20233"/>
    <cellStyle name="Notas 12 3 34" xfId="20416"/>
    <cellStyle name="Notas 12 3 35" xfId="21481"/>
    <cellStyle name="Notas 12 3 4" xfId="4546"/>
    <cellStyle name="Notas 12 3 5" xfId="3587"/>
    <cellStyle name="Notas 12 3 6" xfId="5435"/>
    <cellStyle name="Notas 12 3 7" xfId="5600"/>
    <cellStyle name="Notas 12 3 8" xfId="6175"/>
    <cellStyle name="Notas 12 3 9" xfId="6682"/>
    <cellStyle name="Notas 12 30" xfId="15376"/>
    <cellStyle name="Notas 12 31" xfId="10914"/>
    <cellStyle name="Notas 12 32" xfId="16604"/>
    <cellStyle name="Notas 12 33" xfId="14628"/>
    <cellStyle name="Notas 12 34" xfId="14359"/>
    <cellStyle name="Notas 12 35" xfId="13480"/>
    <cellStyle name="Notas 12 36" xfId="15747"/>
    <cellStyle name="Notas 12 37" xfId="19617"/>
    <cellStyle name="Notas 12 38" xfId="20244"/>
    <cellStyle name="Notas 12 39" xfId="20414"/>
    <cellStyle name="Notas 12 4" xfId="1695"/>
    <cellStyle name="Notas 12 4 10" xfId="7114"/>
    <cellStyle name="Notas 12 4 11" xfId="7680"/>
    <cellStyle name="Notas 12 4 12" xfId="8156"/>
    <cellStyle name="Notas 12 4 13" xfId="10219"/>
    <cellStyle name="Notas 12 4 14" xfId="13193"/>
    <cellStyle name="Notas 12 4 15" xfId="10890"/>
    <cellStyle name="Notas 12 4 16" xfId="14799"/>
    <cellStyle name="Notas 12 4 17" xfId="9254"/>
    <cellStyle name="Notas 12 4 18" xfId="15103"/>
    <cellStyle name="Notas 12 4 19" xfId="14381"/>
    <cellStyle name="Notas 12 4 2" xfId="3229"/>
    <cellStyle name="Notas 12 4 20" xfId="16874"/>
    <cellStyle name="Notas 12 4 21" xfId="10650"/>
    <cellStyle name="Notas 12 4 22" xfId="16963"/>
    <cellStyle name="Notas 12 4 23" xfId="17147"/>
    <cellStyle name="Notas 12 4 24" xfId="12567"/>
    <cellStyle name="Notas 12 4 25" xfId="14430"/>
    <cellStyle name="Notas 12 4 26" xfId="9681"/>
    <cellStyle name="Notas 12 4 27" xfId="11213"/>
    <cellStyle name="Notas 12 4 28" xfId="10966"/>
    <cellStyle name="Notas 12 4 29" xfId="11079"/>
    <cellStyle name="Notas 12 4 3" xfId="4766"/>
    <cellStyle name="Notas 12 4 30" xfId="15034"/>
    <cellStyle name="Notas 12 4 31" xfId="17000"/>
    <cellStyle name="Notas 12 4 32" xfId="19620"/>
    <cellStyle name="Notas 12 4 33" xfId="20178"/>
    <cellStyle name="Notas 12 4 34" xfId="20417"/>
    <cellStyle name="Notas 12 4 35" xfId="21375"/>
    <cellStyle name="Notas 12 4 4" xfId="4545"/>
    <cellStyle name="Notas 12 4 5" xfId="3588"/>
    <cellStyle name="Notas 12 4 6" xfId="5434"/>
    <cellStyle name="Notas 12 4 7" xfId="5669"/>
    <cellStyle name="Notas 12 4 8" xfId="6105"/>
    <cellStyle name="Notas 12 4 9" xfId="6612"/>
    <cellStyle name="Notas 12 40" xfId="21476"/>
    <cellStyle name="Notas 12 5" xfId="1696"/>
    <cellStyle name="Notas 12 5 10" xfId="7179"/>
    <cellStyle name="Notas 12 5 11" xfId="7613"/>
    <cellStyle name="Notas 12 5 12" xfId="8090"/>
    <cellStyle name="Notas 12 5 13" xfId="10220"/>
    <cellStyle name="Notas 12 5 14" xfId="12092"/>
    <cellStyle name="Notas 12 5 15" xfId="13670"/>
    <cellStyle name="Notas 12 5 16" xfId="10031"/>
    <cellStyle name="Notas 12 5 17" xfId="14182"/>
    <cellStyle name="Notas 12 5 18" xfId="9854"/>
    <cellStyle name="Notas 12 5 19" xfId="16176"/>
    <cellStyle name="Notas 12 5 2" xfId="3230"/>
    <cellStyle name="Notas 12 5 20" xfId="16924"/>
    <cellStyle name="Notas 12 5 21" xfId="15048"/>
    <cellStyle name="Notas 12 5 22" xfId="17186"/>
    <cellStyle name="Notas 12 5 23" xfId="17508"/>
    <cellStyle name="Notas 12 5 24" xfId="17814"/>
    <cellStyle name="Notas 12 5 25" xfId="18107"/>
    <cellStyle name="Notas 12 5 26" xfId="18374"/>
    <cellStyle name="Notas 12 5 27" xfId="18618"/>
    <cellStyle name="Notas 12 5 28" xfId="18835"/>
    <cellStyle name="Notas 12 5 29" xfId="19020"/>
    <cellStyle name="Notas 12 5 3" xfId="4767"/>
    <cellStyle name="Notas 12 5 30" xfId="19175"/>
    <cellStyle name="Notas 12 5 31" xfId="19305"/>
    <cellStyle name="Notas 12 5 32" xfId="19621"/>
    <cellStyle name="Notas 12 5 33" xfId="20218"/>
    <cellStyle name="Notas 12 5 34" xfId="20418"/>
    <cellStyle name="Notas 12 5 35" xfId="20785"/>
    <cellStyle name="Notas 12 5 4" xfId="4544"/>
    <cellStyle name="Notas 12 5 5" xfId="3589"/>
    <cellStyle name="Notas 12 5 6" xfId="5433"/>
    <cellStyle name="Notas 12 5 7" xfId="5599"/>
    <cellStyle name="Notas 12 5 8" xfId="6174"/>
    <cellStyle name="Notas 12 5 9" xfId="6681"/>
    <cellStyle name="Notas 12 6" xfId="1697"/>
    <cellStyle name="Notas 12 6 10" xfId="7113"/>
    <cellStyle name="Notas 12 6 11" xfId="7679"/>
    <cellStyle name="Notas 12 6 12" xfId="8155"/>
    <cellStyle name="Notas 12 6 13" xfId="10221"/>
    <cellStyle name="Notas 12 6 14" xfId="11702"/>
    <cellStyle name="Notas 12 6 15" xfId="12064"/>
    <cellStyle name="Notas 12 6 16" xfId="11830"/>
    <cellStyle name="Notas 12 6 17" xfId="14018"/>
    <cellStyle name="Notas 12 6 18" xfId="9678"/>
    <cellStyle name="Notas 12 6 19" xfId="15227"/>
    <cellStyle name="Notas 12 6 2" xfId="3231"/>
    <cellStyle name="Notas 12 6 20" xfId="11758"/>
    <cellStyle name="Notas 12 6 21" xfId="10050"/>
    <cellStyle name="Notas 12 6 22" xfId="10013"/>
    <cellStyle name="Notas 12 6 23" xfId="9539"/>
    <cellStyle name="Notas 12 6 24" xfId="15591"/>
    <cellStyle name="Notas 12 6 25" xfId="15152"/>
    <cellStyle name="Notas 12 6 26" xfId="12457"/>
    <cellStyle name="Notas 12 6 27" xfId="15875"/>
    <cellStyle name="Notas 12 6 28" xfId="11849"/>
    <cellStyle name="Notas 12 6 29" xfId="9279"/>
    <cellStyle name="Notas 12 6 3" xfId="4768"/>
    <cellStyle name="Notas 12 6 30" xfId="11616"/>
    <cellStyle name="Notas 12 6 31" xfId="17164"/>
    <cellStyle name="Notas 12 6 32" xfId="19622"/>
    <cellStyle name="Notas 12 6 33" xfId="20179"/>
    <cellStyle name="Notas 12 6 34" xfId="20419"/>
    <cellStyle name="Notas 12 6 35" xfId="21208"/>
    <cellStyle name="Notas 12 6 4" xfId="4543"/>
    <cellStyle name="Notas 12 6 5" xfId="3590"/>
    <cellStyle name="Notas 12 6 6" xfId="5432"/>
    <cellStyle name="Notas 12 6 7" xfId="5668"/>
    <cellStyle name="Notas 12 6 8" xfId="6451"/>
    <cellStyle name="Notas 12 6 9" xfId="6611"/>
    <cellStyle name="Notas 12 7" xfId="3226"/>
    <cellStyle name="Notas 12 8" xfId="4763"/>
    <cellStyle name="Notas 12 9" xfId="4548"/>
    <cellStyle name="Notas 13" xfId="1698"/>
    <cellStyle name="Notas 13 10" xfId="3591"/>
    <cellStyle name="Notas 13 11" xfId="5430"/>
    <cellStyle name="Notas 13 12" xfId="5945"/>
    <cellStyle name="Notas 13 13" xfId="6450"/>
    <cellStyle name="Notas 13 14" xfId="6680"/>
    <cellStyle name="Notas 13 15" xfId="7454"/>
    <cellStyle name="Notas 13 16" xfId="7934"/>
    <cellStyle name="Notas 13 17" xfId="8396"/>
    <cellStyle name="Notas 13 18" xfId="10222"/>
    <cellStyle name="Notas 13 19" xfId="12166"/>
    <cellStyle name="Notas 13 2" xfId="1699"/>
    <cellStyle name="Notas 13 2 10" xfId="7453"/>
    <cellStyle name="Notas 13 2 11" xfId="7933"/>
    <cellStyle name="Notas 13 2 12" xfId="8395"/>
    <cellStyle name="Notas 13 2 13" xfId="10223"/>
    <cellStyle name="Notas 13 2 14" xfId="12537"/>
    <cellStyle name="Notas 13 2 15" xfId="14016"/>
    <cellStyle name="Notas 13 2 16" xfId="9680"/>
    <cellStyle name="Notas 13 2 17" xfId="14882"/>
    <cellStyle name="Notas 13 2 18" xfId="9179"/>
    <cellStyle name="Notas 13 2 19" xfId="9744"/>
    <cellStyle name="Notas 13 2 2" xfId="3233"/>
    <cellStyle name="Notas 13 2 20" xfId="11050"/>
    <cellStyle name="Notas 13 2 21" xfId="17129"/>
    <cellStyle name="Notas 13 2 22" xfId="17253"/>
    <cellStyle name="Notas 13 2 23" xfId="17571"/>
    <cellStyle name="Notas 13 2 24" xfId="17872"/>
    <cellStyle name="Notas 13 2 25" xfId="18159"/>
    <cellStyle name="Notas 13 2 26" xfId="18426"/>
    <cellStyle name="Notas 13 2 27" xfId="18665"/>
    <cellStyle name="Notas 13 2 28" xfId="18874"/>
    <cellStyle name="Notas 13 2 29" xfId="19051"/>
    <cellStyle name="Notas 13 2 3" xfId="4770"/>
    <cellStyle name="Notas 13 2 30" xfId="19201"/>
    <cellStyle name="Notas 13 2 31" xfId="19326"/>
    <cellStyle name="Notas 13 2 32" xfId="19624"/>
    <cellStyle name="Notas 13 2 33" xfId="20237"/>
    <cellStyle name="Notas 13 2 34" xfId="20421"/>
    <cellStyle name="Notas 13 2 35" xfId="21228"/>
    <cellStyle name="Notas 13 2 4" xfId="4541"/>
    <cellStyle name="Notas 13 2 5" xfId="3592"/>
    <cellStyle name="Notas 13 2 6" xfId="5429"/>
    <cellStyle name="Notas 13 2 7" xfId="5944"/>
    <cellStyle name="Notas 13 2 8" xfId="4626"/>
    <cellStyle name="Notas 13 2 9" xfId="6955"/>
    <cellStyle name="Notas 13 20" xfId="13815"/>
    <cellStyle name="Notas 13 21" xfId="9882"/>
    <cellStyle name="Notas 13 22" xfId="13546"/>
    <cellStyle name="Notas 13 23" xfId="10739"/>
    <cellStyle name="Notas 13 24" xfId="11394"/>
    <cellStyle name="Notas 13 25" xfId="17002"/>
    <cellStyle name="Notas 13 26" xfId="10156"/>
    <cellStyle name="Notas 13 27" xfId="13956"/>
    <cellStyle name="Notas 13 28" xfId="14898"/>
    <cellStyle name="Notas 13 29" xfId="16336"/>
    <cellStyle name="Notas 13 3" xfId="1700"/>
    <cellStyle name="Notas 13 3 10" xfId="4634"/>
    <cellStyle name="Notas 13 3 11" xfId="4658"/>
    <cellStyle name="Notas 13 3 12" xfId="4643"/>
    <cellStyle name="Notas 13 3 13" xfId="10224"/>
    <cellStyle name="Notas 13 3 14" xfId="11437"/>
    <cellStyle name="Notas 13 3 15" xfId="12269"/>
    <cellStyle name="Notas 13 3 16" xfId="11088"/>
    <cellStyle name="Notas 13 3 17" xfId="11813"/>
    <cellStyle name="Notas 13 3 18" xfId="15165"/>
    <cellStyle name="Notas 13 3 19" xfId="10024"/>
    <cellStyle name="Notas 13 3 2" xfId="3234"/>
    <cellStyle name="Notas 13 3 20" xfId="13343"/>
    <cellStyle name="Notas 13 3 21" xfId="16721"/>
    <cellStyle name="Notas 13 3 22" xfId="17327"/>
    <cellStyle name="Notas 13 3 23" xfId="17640"/>
    <cellStyle name="Notas 13 3 24" xfId="17939"/>
    <cellStyle name="Notas 13 3 25" xfId="18221"/>
    <cellStyle name="Notas 13 3 26" xfId="18482"/>
    <cellStyle name="Notas 13 3 27" xfId="18712"/>
    <cellStyle name="Notas 13 3 28" xfId="18910"/>
    <cellStyle name="Notas 13 3 29" xfId="19080"/>
    <cellStyle name="Notas 13 3 3" xfId="4771"/>
    <cellStyle name="Notas 13 3 30" xfId="19225"/>
    <cellStyle name="Notas 13 3 31" xfId="19346"/>
    <cellStyle name="Notas 13 3 32" xfId="19625"/>
    <cellStyle name="Notas 13 3 33" xfId="20151"/>
    <cellStyle name="Notas 13 3 34" xfId="20422"/>
    <cellStyle name="Notas 13 3 35" xfId="21373"/>
    <cellStyle name="Notas 13 3 4" xfId="4540"/>
    <cellStyle name="Notas 13 3 5" xfId="3593"/>
    <cellStyle name="Notas 13 3 6" xfId="4617"/>
    <cellStyle name="Notas 13 3 7" xfId="4677"/>
    <cellStyle name="Notas 13 3 8" xfId="4625"/>
    <cellStyle name="Notas 13 3 9" xfId="6954"/>
    <cellStyle name="Notas 13 30" xfId="16946"/>
    <cellStyle name="Notas 13 31" xfId="12931"/>
    <cellStyle name="Notas 13 32" xfId="10853"/>
    <cellStyle name="Notas 13 33" xfId="9573"/>
    <cellStyle name="Notas 13 34" xfId="12582"/>
    <cellStyle name="Notas 13 35" xfId="17025"/>
    <cellStyle name="Notas 13 36" xfId="11761"/>
    <cellStyle name="Notas 13 37" xfId="19623"/>
    <cellStyle name="Notas 13 38" xfId="20097"/>
    <cellStyle name="Notas 13 39" xfId="20420"/>
    <cellStyle name="Notas 13 4" xfId="1701"/>
    <cellStyle name="Notas 13 4 10" xfId="4633"/>
    <cellStyle name="Notas 13 4 11" xfId="4659"/>
    <cellStyle name="Notas 13 4 12" xfId="4642"/>
    <cellStyle name="Notas 13 4 13" xfId="10225"/>
    <cellStyle name="Notas 13 4 14" xfId="14903"/>
    <cellStyle name="Notas 13 4 15" xfId="9156"/>
    <cellStyle name="Notas 13 4 16" xfId="15182"/>
    <cellStyle name="Notas 13 4 17" xfId="15572"/>
    <cellStyle name="Notas 13 4 18" xfId="15928"/>
    <cellStyle name="Notas 13 4 19" xfId="12095"/>
    <cellStyle name="Notas 13 4 2" xfId="3235"/>
    <cellStyle name="Notas 13 4 20" xfId="13862"/>
    <cellStyle name="Notas 13 4 21" xfId="10026"/>
    <cellStyle name="Notas 13 4 22" xfId="11891"/>
    <cellStyle name="Notas 13 4 23" xfId="15245"/>
    <cellStyle name="Notas 13 4 24" xfId="11334"/>
    <cellStyle name="Notas 13 4 25" xfId="10684"/>
    <cellStyle name="Notas 13 4 26" xfId="9397"/>
    <cellStyle name="Notas 13 4 27" xfId="9270"/>
    <cellStyle name="Notas 13 4 28" xfId="17438"/>
    <cellStyle name="Notas 13 4 29" xfId="17748"/>
    <cellStyle name="Notas 13 4 3" xfId="4772"/>
    <cellStyle name="Notas 13 4 30" xfId="18044"/>
    <cellStyle name="Notas 13 4 31" xfId="18315"/>
    <cellStyle name="Notas 13 4 32" xfId="19626"/>
    <cellStyle name="Notas 13 4 33" xfId="20186"/>
    <cellStyle name="Notas 13 4 34" xfId="20423"/>
    <cellStyle name="Notas 13 4 35" xfId="21188"/>
    <cellStyle name="Notas 13 4 4" xfId="4539"/>
    <cellStyle name="Notas 13 4 5" xfId="3594"/>
    <cellStyle name="Notas 13 4 6" xfId="4616"/>
    <cellStyle name="Notas 13 4 7" xfId="4678"/>
    <cellStyle name="Notas 13 4 8" xfId="6449"/>
    <cellStyle name="Notas 13 4 9" xfId="4668"/>
    <cellStyle name="Notas 13 40" xfId="21355"/>
    <cellStyle name="Notas 13 5" xfId="1702"/>
    <cellStyle name="Notas 13 5 10" xfId="7452"/>
    <cellStyle name="Notas 13 5 11" xfId="7932"/>
    <cellStyle name="Notas 13 5 12" xfId="8394"/>
    <cellStyle name="Notas 13 5 13" xfId="10226"/>
    <cellStyle name="Notas 13 5 14" xfId="14572"/>
    <cellStyle name="Notas 13 5 15" xfId="9472"/>
    <cellStyle name="Notas 13 5 16" xfId="11286"/>
    <cellStyle name="Notas 13 5 17" xfId="12916"/>
    <cellStyle name="Notas 13 5 18" xfId="10933"/>
    <cellStyle name="Notas 13 5 19" xfId="10906"/>
    <cellStyle name="Notas 13 5 2" xfId="3236"/>
    <cellStyle name="Notas 13 5 20" xfId="15707"/>
    <cellStyle name="Notas 13 5 21" xfId="16042"/>
    <cellStyle name="Notas 13 5 22" xfId="12560"/>
    <cellStyle name="Notas 13 5 23" xfId="17124"/>
    <cellStyle name="Notas 13 5 24" xfId="17248"/>
    <cellStyle name="Notas 13 5 25" xfId="17566"/>
    <cellStyle name="Notas 13 5 26" xfId="17868"/>
    <cellStyle name="Notas 13 5 27" xfId="18155"/>
    <cellStyle name="Notas 13 5 28" xfId="18422"/>
    <cellStyle name="Notas 13 5 29" xfId="18662"/>
    <cellStyle name="Notas 13 5 3" xfId="4773"/>
    <cellStyle name="Notas 13 5 30" xfId="18872"/>
    <cellStyle name="Notas 13 5 31" xfId="19050"/>
    <cellStyle name="Notas 13 5 32" xfId="19627"/>
    <cellStyle name="Notas 13 5 33" xfId="20166"/>
    <cellStyle name="Notas 13 5 34" xfId="20424"/>
    <cellStyle name="Notas 13 5 35" xfId="21420"/>
    <cellStyle name="Notas 13 5 4" xfId="4538"/>
    <cellStyle name="Notas 13 5 5" xfId="3595"/>
    <cellStyle name="Notas 13 5 6" xfId="5428"/>
    <cellStyle name="Notas 13 5 7" xfId="5943"/>
    <cellStyle name="Notas 13 5 8" xfId="6448"/>
    <cellStyle name="Notas 13 5 9" xfId="4669"/>
    <cellStyle name="Notas 13 6" xfId="1703"/>
    <cellStyle name="Notas 13 6 10" xfId="7451"/>
    <cellStyle name="Notas 13 6 11" xfId="7931"/>
    <cellStyle name="Notas 13 6 12" xfId="8393"/>
    <cellStyle name="Notas 13 6 13" xfId="10227"/>
    <cellStyle name="Notas 13 6 14" xfId="14240"/>
    <cellStyle name="Notas 13 6 15" xfId="9795"/>
    <cellStyle name="Notas 13 6 16" xfId="12571"/>
    <cellStyle name="Notas 13 6 17" xfId="12684"/>
    <cellStyle name="Notas 13 6 18" xfId="13817"/>
    <cellStyle name="Notas 13 6 19" xfId="11139"/>
    <cellStyle name="Notas 13 6 2" xfId="3237"/>
    <cellStyle name="Notas 13 6 20" xfId="11249"/>
    <cellStyle name="Notas 13 6 21" xfId="16719"/>
    <cellStyle name="Notas 13 6 22" xfId="17425"/>
    <cellStyle name="Notas 13 6 23" xfId="17735"/>
    <cellStyle name="Notas 13 6 24" xfId="18031"/>
    <cellStyle name="Notas 13 6 25" xfId="18303"/>
    <cellStyle name="Notas 13 6 26" xfId="18556"/>
    <cellStyle name="Notas 13 6 27" xfId="18780"/>
    <cellStyle name="Notas 13 6 28" xfId="18971"/>
    <cellStyle name="Notas 13 6 29" xfId="19132"/>
    <cellStyle name="Notas 13 6 3" xfId="4774"/>
    <cellStyle name="Notas 13 6 30" xfId="19267"/>
    <cellStyle name="Notas 13 6 31" xfId="19380"/>
    <cellStyle name="Notas 13 6 32" xfId="19628"/>
    <cellStyle name="Notas 13 6 33" xfId="20243"/>
    <cellStyle name="Notas 13 6 34" xfId="20425"/>
    <cellStyle name="Notas 13 6 35" xfId="21251"/>
    <cellStyle name="Notas 13 6 4" xfId="4537"/>
    <cellStyle name="Notas 13 6 5" xfId="3596"/>
    <cellStyle name="Notas 13 6 6" xfId="5427"/>
    <cellStyle name="Notas 13 6 7" xfId="5942"/>
    <cellStyle name="Notas 13 6 8" xfId="4624"/>
    <cellStyle name="Notas 13 6 9" xfId="6953"/>
    <cellStyle name="Notas 13 7" xfId="3232"/>
    <cellStyle name="Notas 13 8" xfId="4769"/>
    <cellStyle name="Notas 13 9" xfId="4542"/>
    <cellStyle name="Notas 14" xfId="1704"/>
    <cellStyle name="Notas 14 10" xfId="3597"/>
    <cellStyle name="Notas 14 11" xfId="4615"/>
    <cellStyle name="Notas 14 12" xfId="4679"/>
    <cellStyle name="Notas 14 13" xfId="6447"/>
    <cellStyle name="Notas 14 14" xfId="6952"/>
    <cellStyle name="Notas 14 15" xfId="4632"/>
    <cellStyle name="Notas 14 16" xfId="4660"/>
    <cellStyle name="Notas 14 17" xfId="4641"/>
    <cellStyle name="Notas 14 18" xfId="10228"/>
    <cellStyle name="Notas 14 19" xfId="14904"/>
    <cellStyle name="Notas 14 2" xfId="1705"/>
    <cellStyle name="Notas 14 2 10" xfId="7450"/>
    <cellStyle name="Notas 14 2 11" xfId="7930"/>
    <cellStyle name="Notas 14 2 12" xfId="8392"/>
    <cellStyle name="Notas 14 2 13" xfId="10229"/>
    <cellStyle name="Notas 14 2 14" xfId="14573"/>
    <cellStyle name="Notas 14 2 15" xfId="9471"/>
    <cellStyle name="Notas 14 2 16" xfId="12108"/>
    <cellStyle name="Notas 14 2 17" xfId="11106"/>
    <cellStyle name="Notas 14 2 18" xfId="15450"/>
    <cellStyle name="Notas 14 2 19" xfId="14811"/>
    <cellStyle name="Notas 14 2 2" xfId="3239"/>
    <cellStyle name="Notas 14 2 20" xfId="15807"/>
    <cellStyle name="Notas 14 2 21" xfId="12414"/>
    <cellStyle name="Notas 14 2 22" xfId="12785"/>
    <cellStyle name="Notas 14 2 23" xfId="17487"/>
    <cellStyle name="Notas 14 2 24" xfId="17793"/>
    <cellStyle name="Notas 14 2 25" xfId="18086"/>
    <cellStyle name="Notas 14 2 26" xfId="18354"/>
    <cellStyle name="Notas 14 2 27" xfId="18603"/>
    <cellStyle name="Notas 14 2 28" xfId="18822"/>
    <cellStyle name="Notas 14 2 29" xfId="19008"/>
    <cellStyle name="Notas 14 2 3" xfId="4776"/>
    <cellStyle name="Notas 14 2 30" xfId="19164"/>
    <cellStyle name="Notas 14 2 31" xfId="19298"/>
    <cellStyle name="Notas 14 2 32" xfId="19630"/>
    <cellStyle name="Notas 14 2 33" xfId="20188"/>
    <cellStyle name="Notas 14 2 34" xfId="20427"/>
    <cellStyle name="Notas 14 2 35" xfId="21094"/>
    <cellStyle name="Notas 14 2 4" xfId="4535"/>
    <cellStyle name="Notas 14 2 5" xfId="3598"/>
    <cellStyle name="Notas 14 2 6" xfId="5426"/>
    <cellStyle name="Notas 14 2 7" xfId="5941"/>
    <cellStyle name="Notas 14 2 8" xfId="6446"/>
    <cellStyle name="Notas 14 2 9" xfId="4670"/>
    <cellStyle name="Notas 14 20" xfId="9155"/>
    <cellStyle name="Notas 14 21" xfId="15303"/>
    <cellStyle name="Notas 14 22" xfId="15688"/>
    <cellStyle name="Notas 14 23" xfId="16050"/>
    <cellStyle name="Notas 14 24" xfId="14487"/>
    <cellStyle name="Notas 14 25" xfId="12987"/>
    <cellStyle name="Notas 14 26" xfId="10095"/>
    <cellStyle name="Notas 14 27" xfId="13871"/>
    <cellStyle name="Notas 14 28" xfId="13503"/>
    <cellStyle name="Notas 14 29" xfId="16514"/>
    <cellStyle name="Notas 14 3" xfId="1706"/>
    <cellStyle name="Notas 14 3 10" xfId="7449"/>
    <cellStyle name="Notas 14 3 11" xfId="7929"/>
    <cellStyle name="Notas 14 3 12" xfId="8391"/>
    <cellStyle name="Notas 14 3 13" xfId="10230"/>
    <cellStyle name="Notas 14 3 14" xfId="14241"/>
    <cellStyle name="Notas 14 3 15" xfId="9794"/>
    <cellStyle name="Notas 14 3 16" xfId="12133"/>
    <cellStyle name="Notas 14 3 17" xfId="15383"/>
    <cellStyle name="Notas 14 3 18" xfId="13746"/>
    <cellStyle name="Notas 14 3 19" xfId="10871"/>
    <cellStyle name="Notas 14 3 2" xfId="3240"/>
    <cellStyle name="Notas 14 3 20" xfId="16651"/>
    <cellStyle name="Notas 14 3 21" xfId="11219"/>
    <cellStyle name="Notas 14 3 22" xfId="10648"/>
    <cellStyle name="Notas 14 3 23" xfId="13802"/>
    <cellStyle name="Notas 14 3 24" xfId="12367"/>
    <cellStyle name="Notas 14 3 25" xfId="16733"/>
    <cellStyle name="Notas 14 3 26" xfId="9807"/>
    <cellStyle name="Notas 14 3 27" xfId="10925"/>
    <cellStyle name="Notas 14 3 28" xfId="14718"/>
    <cellStyle name="Notas 14 3 29" xfId="12586"/>
    <cellStyle name="Notas 14 3 3" xfId="4777"/>
    <cellStyle name="Notas 14 3 30" xfId="10097"/>
    <cellStyle name="Notas 14 3 31" xfId="16628"/>
    <cellStyle name="Notas 14 3 32" xfId="19631"/>
    <cellStyle name="Notas 14 3 33" xfId="20092"/>
    <cellStyle name="Notas 14 3 34" xfId="20428"/>
    <cellStyle name="Notas 14 3 35" xfId="21054"/>
    <cellStyle name="Notas 14 3 4" xfId="4534"/>
    <cellStyle name="Notas 14 3 5" xfId="3599"/>
    <cellStyle name="Notas 14 3 6" xfId="5142"/>
    <cellStyle name="Notas 14 3 7" xfId="5940"/>
    <cellStyle name="Notas 14 3 8" xfId="6445"/>
    <cellStyle name="Notas 14 3 9" xfId="6951"/>
    <cellStyle name="Notas 14 30" xfId="15788"/>
    <cellStyle name="Notas 14 31" xfId="10867"/>
    <cellStyle name="Notas 14 32" xfId="11911"/>
    <cellStyle name="Notas 14 33" xfId="9223"/>
    <cellStyle name="Notas 14 34" xfId="12961"/>
    <cellStyle name="Notas 14 35" xfId="14838"/>
    <cellStyle name="Notas 14 36" xfId="12733"/>
    <cellStyle name="Notas 14 37" xfId="19629"/>
    <cellStyle name="Notas 14 38" xfId="19950"/>
    <cellStyle name="Notas 14 39" xfId="20426"/>
    <cellStyle name="Notas 14 4" xfId="1707"/>
    <cellStyle name="Notas 14 4 10" xfId="7448"/>
    <cellStyle name="Notas 14 4 11" xfId="7928"/>
    <cellStyle name="Notas 14 4 12" xfId="8390"/>
    <cellStyle name="Notas 14 4 13" xfId="10231"/>
    <cellStyle name="Notas 14 4 14" xfId="13893"/>
    <cellStyle name="Notas 14 4 15" xfId="10527"/>
    <cellStyle name="Notas 14 4 16" xfId="12194"/>
    <cellStyle name="Notas 14 4 17" xfId="13986"/>
    <cellStyle name="Notas 14 4 18" xfId="9710"/>
    <cellStyle name="Notas 14 4 19" xfId="16310"/>
    <cellStyle name="Notas 14 4 2" xfId="3241"/>
    <cellStyle name="Notas 14 4 20" xfId="11032"/>
    <cellStyle name="Notas 14 4 21" xfId="11887"/>
    <cellStyle name="Notas 14 4 22" xfId="16455"/>
    <cellStyle name="Notas 14 4 23" xfId="16854"/>
    <cellStyle name="Notas 14 4 24" xfId="10855"/>
    <cellStyle name="Notas 14 4 25" xfId="15172"/>
    <cellStyle name="Notas 14 4 26" xfId="12904"/>
    <cellStyle name="Notas 14 4 27" xfId="16723"/>
    <cellStyle name="Notas 14 4 28" xfId="14462"/>
    <cellStyle name="Notas 14 4 29" xfId="9613"/>
    <cellStyle name="Notas 14 4 3" xfId="4778"/>
    <cellStyle name="Notas 14 4 30" xfId="16208"/>
    <cellStyle name="Notas 14 4 31" xfId="11133"/>
    <cellStyle name="Notas 14 4 32" xfId="19632"/>
    <cellStyle name="Notas 14 4 33" xfId="20198"/>
    <cellStyle name="Notas 14 4 34" xfId="20429"/>
    <cellStyle name="Notas 14 4 35" xfId="21026"/>
    <cellStyle name="Notas 14 4 4" xfId="4533"/>
    <cellStyle name="Notas 14 4 5" xfId="3601"/>
    <cellStyle name="Notas 14 4 6" xfId="4311"/>
    <cellStyle name="Notas 14 4 7" xfId="5939"/>
    <cellStyle name="Notas 14 4 8" xfId="6444"/>
    <cellStyle name="Notas 14 4 9" xfId="6950"/>
    <cellStyle name="Notas 14 40" xfId="21124"/>
    <cellStyle name="Notas 14 5" xfId="1708"/>
    <cellStyle name="Notas 14 5 10" xfId="7447"/>
    <cellStyle name="Notas 14 5 11" xfId="7927"/>
    <cellStyle name="Notas 14 5 12" xfId="8389"/>
    <cellStyle name="Notas 14 5 13" xfId="10232"/>
    <cellStyle name="Notas 14 5 14" xfId="13553"/>
    <cellStyle name="Notas 14 5 15" xfId="10732"/>
    <cellStyle name="Notas 14 5 16" xfId="14947"/>
    <cellStyle name="Notas 14 5 17" xfId="9115"/>
    <cellStyle name="Notas 14 5 18" xfId="13699"/>
    <cellStyle name="Notas 14 5 19" xfId="13449"/>
    <cellStyle name="Notas 14 5 2" xfId="3242"/>
    <cellStyle name="Notas 14 5 20" xfId="11454"/>
    <cellStyle name="Notas 14 5 21" xfId="12260"/>
    <cellStyle name="Notas 14 5 22" xfId="9595"/>
    <cellStyle name="Notas 14 5 23" xfId="10662"/>
    <cellStyle name="Notas 14 5 24" xfId="12265"/>
    <cellStyle name="Notas 14 5 25" xfId="12969"/>
    <cellStyle name="Notas 14 5 26" xfId="12616"/>
    <cellStyle name="Notas 14 5 27" xfId="10558"/>
    <cellStyle name="Notas 14 5 28" xfId="16174"/>
    <cellStyle name="Notas 14 5 29" xfId="9800"/>
    <cellStyle name="Notas 14 5 3" xfId="4779"/>
    <cellStyle name="Notas 14 5 30" xfId="16073"/>
    <cellStyle name="Notas 14 5 31" xfId="13584"/>
    <cellStyle name="Notas 14 5 32" xfId="19633"/>
    <cellStyle name="Notas 14 5 33" xfId="20079"/>
    <cellStyle name="Notas 14 5 34" xfId="20430"/>
    <cellStyle name="Notas 14 5 35" xfId="20993"/>
    <cellStyle name="Notas 14 5 4" xfId="4532"/>
    <cellStyle name="Notas 14 5 5" xfId="3602"/>
    <cellStyle name="Notas 14 5 6" xfId="4310"/>
    <cellStyle name="Notas 14 5 7" xfId="5938"/>
    <cellStyle name="Notas 14 5 8" xfId="6443"/>
    <cellStyle name="Notas 14 5 9" xfId="6949"/>
    <cellStyle name="Notas 14 6" xfId="1709"/>
    <cellStyle name="Notas 14 6 10" xfId="7446"/>
    <cellStyle name="Notas 14 6 11" xfId="7926"/>
    <cellStyle name="Notas 14 6 12" xfId="8388"/>
    <cellStyle name="Notas 14 6 13" xfId="10233"/>
    <cellStyle name="Notas 14 6 14" xfId="13194"/>
    <cellStyle name="Notas 14 6 15" xfId="10889"/>
    <cellStyle name="Notas 14 6 16" xfId="11380"/>
    <cellStyle name="Notas 14 6 17" xfId="13270"/>
    <cellStyle name="Notas 14 6 18" xfId="11869"/>
    <cellStyle name="Notas 14 6 19" xfId="14983"/>
    <cellStyle name="Notas 14 6 2" xfId="3243"/>
    <cellStyle name="Notas 14 6 20" xfId="16438"/>
    <cellStyle name="Notas 14 6 21" xfId="11852"/>
    <cellStyle name="Notas 14 6 22" xfId="16778"/>
    <cellStyle name="Notas 14 6 23" xfId="11327"/>
    <cellStyle name="Notas 14 6 24" xfId="9589"/>
    <cellStyle name="Notas 14 6 25" xfId="11797"/>
    <cellStyle name="Notas 14 6 26" xfId="10803"/>
    <cellStyle name="Notas 14 6 27" xfId="16077"/>
    <cellStyle name="Notas 14 6 28" xfId="13023"/>
    <cellStyle name="Notas 14 6 29" xfId="11897"/>
    <cellStyle name="Notas 14 6 3" xfId="4780"/>
    <cellStyle name="Notas 14 6 30" xfId="14706"/>
    <cellStyle name="Notas 14 6 31" xfId="13073"/>
    <cellStyle name="Notas 14 6 32" xfId="19634"/>
    <cellStyle name="Notas 14 6 33" xfId="20204"/>
    <cellStyle name="Notas 14 6 34" xfId="20431"/>
    <cellStyle name="Notas 14 6 35" xfId="20960"/>
    <cellStyle name="Notas 14 6 4" xfId="4531"/>
    <cellStyle name="Notas 14 6 5" xfId="4695"/>
    <cellStyle name="Notas 14 6 6" xfId="5147"/>
    <cellStyle name="Notas 14 6 7" xfId="5937"/>
    <cellStyle name="Notas 14 6 8" xfId="6442"/>
    <cellStyle name="Notas 14 6 9" xfId="6948"/>
    <cellStyle name="Notas 14 7" xfId="3238"/>
    <cellStyle name="Notas 14 8" xfId="4775"/>
    <cellStyle name="Notas 14 9" xfId="4536"/>
    <cellStyle name="Notas 15" xfId="1710"/>
    <cellStyle name="Notas 15 10" xfId="4696"/>
    <cellStyle name="Notas 15 11" xfId="5076"/>
    <cellStyle name="Notas 15 12" xfId="5936"/>
    <cellStyle name="Notas 15 13" xfId="6167"/>
    <cellStyle name="Notas 15 14" xfId="6947"/>
    <cellStyle name="Notas 15 15" xfId="7172"/>
    <cellStyle name="Notas 15 16" xfId="7925"/>
    <cellStyle name="Notas 15 17" xfId="8387"/>
    <cellStyle name="Notas 15 18" xfId="10234"/>
    <cellStyle name="Notas 15 19" xfId="12093"/>
    <cellStyle name="Notas 15 2" xfId="1711"/>
    <cellStyle name="Notas 15 2 10" xfId="5204"/>
    <cellStyle name="Notas 15 2 11" xfId="7672"/>
    <cellStyle name="Notas 15 2 12" xfId="8148"/>
    <cellStyle name="Notas 15 2 13" xfId="10235"/>
    <cellStyle name="Notas 15 2 14" xfId="11701"/>
    <cellStyle name="Notas 15 2 15" xfId="11827"/>
    <cellStyle name="Notas 15 2 16" xfId="15095"/>
    <cellStyle name="Notas 15 2 17" xfId="11025"/>
    <cellStyle name="Notas 15 2 18" xfId="12468"/>
    <cellStyle name="Notas 15 2 19" xfId="15746"/>
    <cellStyle name="Notas 15 2 2" xfId="3245"/>
    <cellStyle name="Notas 15 2 20" xfId="15677"/>
    <cellStyle name="Notas 15 2 21" xfId="12909"/>
    <cellStyle name="Notas 15 2 22" xfId="10913"/>
    <cellStyle name="Notas 15 2 23" xfId="15935"/>
    <cellStyle name="Notas 15 2 24" xfId="15436"/>
    <cellStyle name="Notas 15 2 25" xfId="16980"/>
    <cellStyle name="Notas 15 2 26" xfId="11125"/>
    <cellStyle name="Notas 15 2 27" xfId="11819"/>
    <cellStyle name="Notas 15 2 28" xfId="12209"/>
    <cellStyle name="Notas 15 2 29" xfId="13389"/>
    <cellStyle name="Notas 15 2 3" xfId="4782"/>
    <cellStyle name="Notas 15 2 30" xfId="16707"/>
    <cellStyle name="Notas 15 2 31" xfId="9846"/>
    <cellStyle name="Notas 15 2 32" xfId="19636"/>
    <cellStyle name="Notas 15 2 33" xfId="20114"/>
    <cellStyle name="Notas 15 2 34" xfId="20433"/>
    <cellStyle name="Notas 15 2 35" xfId="20809"/>
    <cellStyle name="Notas 15 2 4" xfId="4529"/>
    <cellStyle name="Notas 15 2 5" xfId="3603"/>
    <cellStyle name="Notas 15 2 6" xfId="5146"/>
    <cellStyle name="Notas 15 2 7" xfId="5661"/>
    <cellStyle name="Notas 15 2 8" xfId="5264"/>
    <cellStyle name="Notas 15 2 9" xfId="6946"/>
    <cellStyle name="Notas 15 20" xfId="13313"/>
    <cellStyle name="Notas 15 21" xfId="11799"/>
    <cellStyle name="Notas 15 22" xfId="11569"/>
    <cellStyle name="Notas 15 23" xfId="13098"/>
    <cellStyle name="Notas 15 24" xfId="11861"/>
    <cellStyle name="Notas 15 25" xfId="14755"/>
    <cellStyle name="Notas 15 26" xfId="9715"/>
    <cellStyle name="Notas 15 27" xfId="16575"/>
    <cellStyle name="Notas 15 28" xfId="10561"/>
    <cellStyle name="Notas 15 29" xfId="12767"/>
    <cellStyle name="Notas 15 3" xfId="1712"/>
    <cellStyle name="Notas 15 3 10" xfId="6151"/>
    <cellStyle name="Notas 15 3 11" xfId="5724"/>
    <cellStyle name="Notas 15 3 12" xfId="7157"/>
    <cellStyle name="Notas 15 3 13" xfId="10236"/>
    <cellStyle name="Notas 15 3 14" xfId="12173"/>
    <cellStyle name="Notas 15 3 15" xfId="13816"/>
    <cellStyle name="Notas 15 3 16" xfId="9881"/>
    <cellStyle name="Notas 15 3 17" xfId="13891"/>
    <cellStyle name="Notas 15 3 18" xfId="10529"/>
    <cellStyle name="Notas 15 3 19" xfId="9724"/>
    <cellStyle name="Notas 15 3 2" xfId="3246"/>
    <cellStyle name="Notas 15 3 20" xfId="17069"/>
    <cellStyle name="Notas 15 3 21" xfId="17139"/>
    <cellStyle name="Notas 15 3 22" xfId="10762"/>
    <cellStyle name="Notas 15 3 23" xfId="12503"/>
    <cellStyle name="Notas 15 3 24" xfId="11241"/>
    <cellStyle name="Notas 15 3 25" xfId="13863"/>
    <cellStyle name="Notas 15 3 26" xfId="13187"/>
    <cellStyle name="Notas 15 3 27" xfId="9977"/>
    <cellStyle name="Notas 15 3 28" xfId="16295"/>
    <cellStyle name="Notas 15 3 29" xfId="14163"/>
    <cellStyle name="Notas 15 3 3" xfId="4783"/>
    <cellStyle name="Notas 15 3 30" xfId="11714"/>
    <cellStyle name="Notas 15 3 31" xfId="15156"/>
    <cellStyle name="Notas 15 3 32" xfId="19637"/>
    <cellStyle name="Notas 15 3 33" xfId="20074"/>
    <cellStyle name="Notas 15 3 34" xfId="20434"/>
    <cellStyle name="Notas 15 3 35" xfId="20939"/>
    <cellStyle name="Notas 15 3 4" xfId="4528"/>
    <cellStyle name="Notas 15 3 5" xfId="3604"/>
    <cellStyle name="Notas 15 3 6" xfId="5075"/>
    <cellStyle name="Notas 15 3 7" xfId="3832"/>
    <cellStyle name="Notas 15 3 8" xfId="6172"/>
    <cellStyle name="Notas 15 3 9" xfId="6673"/>
    <cellStyle name="Notas 15 30" xfId="11119"/>
    <cellStyle name="Notas 15 31" xfId="9108"/>
    <cellStyle name="Notas 15 32" xfId="12040"/>
    <cellStyle name="Notas 15 33" xfId="10953"/>
    <cellStyle name="Notas 15 34" xfId="15003"/>
    <cellStyle name="Notas 15 35" xfId="17349"/>
    <cellStyle name="Notas 15 36" xfId="17662"/>
    <cellStyle name="Notas 15 37" xfId="19635"/>
    <cellStyle name="Notas 15 38" xfId="20153"/>
    <cellStyle name="Notas 15 39" xfId="20432"/>
    <cellStyle name="Notas 15 4" xfId="1713"/>
    <cellStyle name="Notas 15 4 10" xfId="7112"/>
    <cellStyle name="Notas 15 4 11" xfId="7677"/>
    <cellStyle name="Notas 15 4 12" xfId="8153"/>
    <cellStyle name="Notas 15 4 13" xfId="10237"/>
    <cellStyle name="Notas 15 4 14" xfId="12530"/>
    <cellStyle name="Notas 15 4 15" xfId="13377"/>
    <cellStyle name="Notas 15 4 16" xfId="10632"/>
    <cellStyle name="Notas 15 4 17" xfId="13931"/>
    <cellStyle name="Notas 15 4 18" xfId="10113"/>
    <cellStyle name="Notas 15 4 19" xfId="16623"/>
    <cellStyle name="Notas 15 4 2" xfId="3247"/>
    <cellStyle name="Notas 15 4 20" xfId="13842"/>
    <cellStyle name="Notas 15 4 21" xfId="12877"/>
    <cellStyle name="Notas 15 4 22" xfId="10586"/>
    <cellStyle name="Notas 15 4 23" xfId="11094"/>
    <cellStyle name="Notas 15 4 24" xfId="16462"/>
    <cellStyle name="Notas 15 4 25" xfId="16936"/>
    <cellStyle name="Notas 15 4 26" xfId="14883"/>
    <cellStyle name="Notas 15 4 27" xfId="11211"/>
    <cellStyle name="Notas 15 4 28" xfId="14960"/>
    <cellStyle name="Notas 15 4 29" xfId="16695"/>
    <cellStyle name="Notas 15 4 3" xfId="4784"/>
    <cellStyle name="Notas 15 4 30" xfId="9808"/>
    <cellStyle name="Notas 15 4 31" xfId="13594"/>
    <cellStyle name="Notas 15 4 32" xfId="19638"/>
    <cellStyle name="Notas 15 4 33" xfId="20068"/>
    <cellStyle name="Notas 15 4 34" xfId="20435"/>
    <cellStyle name="Notas 15 4 35" xfId="21599"/>
    <cellStyle name="Notas 15 4 4" xfId="4527"/>
    <cellStyle name="Notas 15 4 5" xfId="4697"/>
    <cellStyle name="Notas 15 4 6" xfId="5074"/>
    <cellStyle name="Notas 15 4 7" xfId="5666"/>
    <cellStyle name="Notas 15 4 8" xfId="6103"/>
    <cellStyle name="Notas 15 4 9" xfId="3891"/>
    <cellStyle name="Notas 15 40" xfId="20916"/>
    <cellStyle name="Notas 15 5" xfId="1714"/>
    <cellStyle name="Notas 15 5 10" xfId="7176"/>
    <cellStyle name="Notas 15 5 11" xfId="7611"/>
    <cellStyle name="Notas 15 5 12" xfId="8088"/>
    <cellStyle name="Notas 15 5 13" xfId="10238"/>
    <cellStyle name="Notas 15 5 14" xfId="11430"/>
    <cellStyle name="Notas 15 5 15" xfId="12359"/>
    <cellStyle name="Notas 15 5 16" xfId="11949"/>
    <cellStyle name="Notas 15 5 17" xfId="14460"/>
    <cellStyle name="Notas 15 5 18" xfId="9260"/>
    <cellStyle name="Notas 15 5 19" xfId="12469"/>
    <cellStyle name="Notas 15 5 2" xfId="3248"/>
    <cellStyle name="Notas 15 5 20" xfId="14304"/>
    <cellStyle name="Notas 15 5 21" xfId="15766"/>
    <cellStyle name="Notas 15 5 22" xfId="17336"/>
    <cellStyle name="Notas 15 5 23" xfId="17649"/>
    <cellStyle name="Notas 15 5 24" xfId="17948"/>
    <cellStyle name="Notas 15 5 25" xfId="18228"/>
    <cellStyle name="Notas 15 5 26" xfId="18489"/>
    <cellStyle name="Notas 15 5 27" xfId="18717"/>
    <cellStyle name="Notas 15 5 28" xfId="18915"/>
    <cellStyle name="Notas 15 5 29" xfId="19085"/>
    <cellStyle name="Notas 15 5 3" xfId="4785"/>
    <cellStyle name="Notas 15 5 30" xfId="19229"/>
    <cellStyle name="Notas 15 5 31" xfId="19350"/>
    <cellStyle name="Notas 15 5 32" xfId="19639"/>
    <cellStyle name="Notas 15 5 33" xfId="20058"/>
    <cellStyle name="Notas 15 5 34" xfId="20436"/>
    <cellStyle name="Notas 15 5 35" xfId="21576"/>
    <cellStyle name="Notas 15 5 4" xfId="4526"/>
    <cellStyle name="Notas 15 5 5" xfId="3605"/>
    <cellStyle name="Notas 15 5 6" xfId="5144"/>
    <cellStyle name="Notas 15 5 7" xfId="5597"/>
    <cellStyle name="Notas 15 5 8" xfId="6171"/>
    <cellStyle name="Notas 15 5 9" xfId="6678"/>
    <cellStyle name="Notas 15 6" xfId="1715"/>
    <cellStyle name="Notas 15 6 10" xfId="7111"/>
    <cellStyle name="Notas 15 6 11" xfId="7676"/>
    <cellStyle name="Notas 15 6 12" xfId="8152"/>
    <cellStyle name="Notas 15 6 13" xfId="10239"/>
    <cellStyle name="Notas 15 6 14" xfId="13900"/>
    <cellStyle name="Notas 15 6 15" xfId="9035"/>
    <cellStyle name="Notas 15 6 16" xfId="15051"/>
    <cellStyle name="Notas 15 6 17" xfId="15439"/>
    <cellStyle name="Notas 15 6 18" xfId="15816"/>
    <cellStyle name="Notas 15 6 19" xfId="13012"/>
    <cellStyle name="Notas 15 6 2" xfId="3249"/>
    <cellStyle name="Notas 15 6 20" xfId="13506"/>
    <cellStyle name="Notas 15 6 21" xfId="14099"/>
    <cellStyle name="Notas 15 6 22" xfId="13835"/>
    <cellStyle name="Notas 15 6 23" xfId="17096"/>
    <cellStyle name="Notas 15 6 24" xfId="12134"/>
    <cellStyle name="Notas 15 6 25" xfId="15336"/>
    <cellStyle name="Notas 15 6 26" xfId="15426"/>
    <cellStyle name="Notas 15 6 27" xfId="11061"/>
    <cellStyle name="Notas 15 6 28" xfId="9734"/>
    <cellStyle name="Notas 15 6 29" xfId="16401"/>
    <cellStyle name="Notas 15 6 3" xfId="4786"/>
    <cellStyle name="Notas 15 6 30" xfId="9922"/>
    <cellStyle name="Notas 15 6 31" xfId="11146"/>
    <cellStyle name="Notas 15 6 32" xfId="19640"/>
    <cellStyle name="Notas 15 6 33" xfId="19940"/>
    <cellStyle name="Notas 15 6 34" xfId="20437"/>
    <cellStyle name="Notas 15 6 35" xfId="21195"/>
    <cellStyle name="Notas 15 6 4" xfId="4525"/>
    <cellStyle name="Notas 15 6 5" xfId="3606"/>
    <cellStyle name="Notas 15 6 6" xfId="5073"/>
    <cellStyle name="Notas 15 6 7" xfId="5665"/>
    <cellStyle name="Notas 15 6 8" xfId="6102"/>
    <cellStyle name="Notas 15 6 9" xfId="6609"/>
    <cellStyle name="Notas 15 7" xfId="3244"/>
    <cellStyle name="Notas 15 8" xfId="4781"/>
    <cellStyle name="Notas 15 9" xfId="4530"/>
    <cellStyle name="Notas 16" xfId="1716"/>
    <cellStyle name="Notas 16 10" xfId="3607"/>
    <cellStyle name="Notas 16 11" xfId="5143"/>
    <cellStyle name="Notas 16 12" xfId="5596"/>
    <cellStyle name="Notas 16 13" xfId="6170"/>
    <cellStyle name="Notas 16 14" xfId="6677"/>
    <cellStyle name="Notas 16 15" xfId="7175"/>
    <cellStyle name="Notas 16 16" xfId="7610"/>
    <cellStyle name="Notas 16 17" xfId="8087"/>
    <cellStyle name="Notas 16 18" xfId="10240"/>
    <cellStyle name="Notas 16 19" xfId="13554"/>
    <cellStyle name="Notas 16 2" xfId="1717"/>
    <cellStyle name="Notas 16 2 10" xfId="7110"/>
    <cellStyle name="Notas 16 2 11" xfId="7675"/>
    <cellStyle name="Notas 16 2 12" xfId="8151"/>
    <cellStyle name="Notas 16 2 13" xfId="10241"/>
    <cellStyle name="Notas 16 2 14" xfId="13189"/>
    <cellStyle name="Notas 16 2 15" xfId="11240"/>
    <cellStyle name="Notas 16 2 16" xfId="9699"/>
    <cellStyle name="Notas 16 2 17" xfId="13526"/>
    <cellStyle name="Notas 16 2 18" xfId="10757"/>
    <cellStyle name="Notas 16 2 19" xfId="14839"/>
    <cellStyle name="Notas 16 2 2" xfId="3251"/>
    <cellStyle name="Notas 16 2 20" xfId="17044"/>
    <cellStyle name="Notas 16 2 21" xfId="11210"/>
    <cellStyle name="Notas 16 2 22" xfId="16562"/>
    <cellStyle name="Notas 16 2 23" xfId="16660"/>
    <cellStyle name="Notas 16 2 24" xfId="15914"/>
    <cellStyle name="Notas 16 2 25" xfId="12470"/>
    <cellStyle name="Notas 16 2 26" xfId="16090"/>
    <cellStyle name="Notas 16 2 27" xfId="9271"/>
    <cellStyle name="Notas 16 2 28" xfId="9250"/>
    <cellStyle name="Notas 16 2 29" xfId="9827"/>
    <cellStyle name="Notas 16 2 3" xfId="4788"/>
    <cellStyle name="Notas 16 2 30" xfId="15687"/>
    <cellStyle name="Notas 16 2 31" xfId="9253"/>
    <cellStyle name="Notas 16 2 32" xfId="19642"/>
    <cellStyle name="Notas 16 2 33" xfId="19933"/>
    <cellStyle name="Notas 16 2 34" xfId="20439"/>
    <cellStyle name="Notas 16 2 35" xfId="20887"/>
    <cellStyle name="Notas 16 2 4" xfId="4523"/>
    <cellStyle name="Notas 16 2 5" xfId="3608"/>
    <cellStyle name="Notas 16 2 6" xfId="5072"/>
    <cellStyle name="Notas 16 2 7" xfId="5664"/>
    <cellStyle name="Notas 16 2 8" xfId="6101"/>
    <cellStyle name="Notas 16 2 9" xfId="6608"/>
    <cellStyle name="Notas 16 20" xfId="10731"/>
    <cellStyle name="Notas 16 21" xfId="14282"/>
    <cellStyle name="Notas 16 22" xfId="9016"/>
    <cellStyle name="Notas 16 23" xfId="12821"/>
    <cellStyle name="Notas 16 24" xfId="16028"/>
    <cellStyle name="Notas 16 25" xfId="15297"/>
    <cellStyle name="Notas 16 26" xfId="9070"/>
    <cellStyle name="Notas 16 27" xfId="12411"/>
    <cellStyle name="Notas 16 28" xfId="17227"/>
    <cellStyle name="Notas 16 29" xfId="17547"/>
    <cellStyle name="Notas 16 3" xfId="1718"/>
    <cellStyle name="Notas 16 3 10" xfId="7174"/>
    <cellStyle name="Notas 16 3 11" xfId="7609"/>
    <cellStyle name="Notas 16 3 12" xfId="8086"/>
    <cellStyle name="Notas 16 3 13" xfId="10242"/>
    <cellStyle name="Notas 16 3 14" xfId="12840"/>
    <cellStyle name="Notas 16 3 15" xfId="12303"/>
    <cellStyle name="Notas 16 3 16" xfId="12430"/>
    <cellStyle name="Notas 16 3 17" xfId="11886"/>
    <cellStyle name="Notas 16 3 18" xfId="14295"/>
    <cellStyle name="Notas 16 3 19" xfId="16422"/>
    <cellStyle name="Notas 16 3 2" xfId="3252"/>
    <cellStyle name="Notas 16 3 20" xfId="16777"/>
    <cellStyle name="Notas 16 3 21" xfId="17123"/>
    <cellStyle name="Notas 16 3 22" xfId="17247"/>
    <cellStyle name="Notas 16 3 23" xfId="17565"/>
    <cellStyle name="Notas 16 3 24" xfId="17867"/>
    <cellStyle name="Notas 16 3 25" xfId="18154"/>
    <cellStyle name="Notas 16 3 26" xfId="18421"/>
    <cellStyle name="Notas 16 3 27" xfId="18661"/>
    <cellStyle name="Notas 16 3 28" xfId="18871"/>
    <cellStyle name="Notas 16 3 29" xfId="19049"/>
    <cellStyle name="Notas 16 3 3" xfId="4789"/>
    <cellStyle name="Notas 16 3 30" xfId="19200"/>
    <cellStyle name="Notas 16 3 31" xfId="19325"/>
    <cellStyle name="Notas 16 3 32" xfId="19643"/>
    <cellStyle name="Notas 16 3 33" xfId="20036"/>
    <cellStyle name="Notas 16 3 34" xfId="20440"/>
    <cellStyle name="Notas 16 3 35" xfId="21466"/>
    <cellStyle name="Notas 16 3 4" xfId="4522"/>
    <cellStyle name="Notas 16 3 5" xfId="3609"/>
    <cellStyle name="Notas 16 3 6" xfId="5425"/>
    <cellStyle name="Notas 16 3 7" xfId="5595"/>
    <cellStyle name="Notas 16 3 8" xfId="6169"/>
    <cellStyle name="Notas 16 3 9" xfId="6676"/>
    <cellStyle name="Notas 16 30" xfId="17849"/>
    <cellStyle name="Notas 16 31" xfId="18138"/>
    <cellStyle name="Notas 16 32" xfId="18405"/>
    <cellStyle name="Notas 16 33" xfId="18646"/>
    <cellStyle name="Notas 16 34" xfId="18860"/>
    <cellStyle name="Notas 16 35" xfId="19040"/>
    <cellStyle name="Notas 16 36" xfId="19193"/>
    <cellStyle name="Notas 16 37" xfId="19641"/>
    <cellStyle name="Notas 16 38" xfId="19939"/>
    <cellStyle name="Notas 16 39" xfId="20438"/>
    <cellStyle name="Notas 16 4" xfId="1719"/>
    <cellStyle name="Notas 16 4 10" xfId="7109"/>
    <cellStyle name="Notas 16 4 11" xfId="7674"/>
    <cellStyle name="Notas 16 4 12" xfId="8150"/>
    <cellStyle name="Notas 16 4 13" xfId="10243"/>
    <cellStyle name="Notas 16 4 14" xfId="11700"/>
    <cellStyle name="Notas 16 4 15" xfId="12744"/>
    <cellStyle name="Notas 16 4 16" xfId="10151"/>
    <cellStyle name="Notas 16 4 17" xfId="12543"/>
    <cellStyle name="Notas 16 4 18" xfId="13677"/>
    <cellStyle name="Notas 16 4 19" xfId="15059"/>
    <cellStyle name="Notas 16 4 2" xfId="3253"/>
    <cellStyle name="Notas 16 4 20" xfId="11200"/>
    <cellStyle name="Notas 16 4 21" xfId="13162"/>
    <cellStyle name="Notas 16 4 22" xfId="9679"/>
    <cellStyle name="Notas 16 4 23" xfId="16346"/>
    <cellStyle name="Notas 16 4 24" xfId="15697"/>
    <cellStyle name="Notas 16 4 25" xfId="9890"/>
    <cellStyle name="Notas 16 4 26" xfId="12756"/>
    <cellStyle name="Notas 16 4 27" xfId="15762"/>
    <cellStyle name="Notas 16 4 28" xfId="13975"/>
    <cellStyle name="Notas 16 4 29" xfId="10969"/>
    <cellStyle name="Notas 16 4 3" xfId="4790"/>
    <cellStyle name="Notas 16 4 30" xfId="11673"/>
    <cellStyle name="Notas 16 4 31" xfId="9673"/>
    <cellStyle name="Notas 16 4 32" xfId="19644"/>
    <cellStyle name="Notas 16 4 33" xfId="19999"/>
    <cellStyle name="Notas 16 4 34" xfId="20441"/>
    <cellStyle name="Notas 16 4 35" xfId="21396"/>
    <cellStyle name="Notas 16 4 4" xfId="4521"/>
    <cellStyle name="Notas 16 4 5" xfId="3610"/>
    <cellStyle name="Notas 16 4 6" xfId="5424"/>
    <cellStyle name="Notas 16 4 7" xfId="5663"/>
    <cellStyle name="Notas 16 4 8" xfId="6100"/>
    <cellStyle name="Notas 16 4 9" xfId="6607"/>
    <cellStyle name="Notas 16 40" xfId="21377"/>
    <cellStyle name="Notas 16 5" xfId="1720"/>
    <cellStyle name="Notas 16 5 10" xfId="7173"/>
    <cellStyle name="Notas 16 5 11" xfId="7608"/>
    <cellStyle name="Notas 16 5 12" xfId="8085"/>
    <cellStyle name="Notas 16 5 13" xfId="10244"/>
    <cellStyle name="Notas 16 5 14" xfId="12168"/>
    <cellStyle name="Notas 16 5 15" xfId="13108"/>
    <cellStyle name="Notas 16 5 16" xfId="10821"/>
    <cellStyle name="Notas 16 5 17" xfId="14072"/>
    <cellStyle name="Notas 16 5 18" xfId="9967"/>
    <cellStyle name="Notas 16 5 19" xfId="12979"/>
    <cellStyle name="Notas 16 5 2" xfId="3254"/>
    <cellStyle name="Notas 16 5 20" xfId="16870"/>
    <cellStyle name="Notas 16 5 21" xfId="15040"/>
    <cellStyle name="Notas 16 5 22" xfId="12477"/>
    <cellStyle name="Notas 16 5 23" xfId="10078"/>
    <cellStyle name="Notas 16 5 24" xfId="16888"/>
    <cellStyle name="Notas 16 5 25" xfId="9330"/>
    <cellStyle name="Notas 16 5 26" xfId="13658"/>
    <cellStyle name="Notas 16 5 27" xfId="16928"/>
    <cellStyle name="Notas 16 5 28" xfId="14507"/>
    <cellStyle name="Notas 16 5 29" xfId="11630"/>
    <cellStyle name="Notas 16 5 3" xfId="4791"/>
    <cellStyle name="Notas 16 5 30" xfId="12898"/>
    <cellStyle name="Notas 16 5 31" xfId="14065"/>
    <cellStyle name="Notas 16 5 32" xfId="19645"/>
    <cellStyle name="Notas 16 5 33" xfId="19969"/>
    <cellStyle name="Notas 16 5 34" xfId="20442"/>
    <cellStyle name="Notas 16 5 35" xfId="21368"/>
    <cellStyle name="Notas 16 5 4" xfId="4520"/>
    <cellStyle name="Notas 16 5 5" xfId="3611"/>
    <cellStyle name="Notas 16 5 6" xfId="5423"/>
    <cellStyle name="Notas 16 5 7" xfId="5594"/>
    <cellStyle name="Notas 16 5 8" xfId="6168"/>
    <cellStyle name="Notas 16 5 9" xfId="6675"/>
    <cellStyle name="Notas 16 6" xfId="1721"/>
    <cellStyle name="Notas 16 6 10" xfId="7108"/>
    <cellStyle name="Notas 16 6 11" xfId="7673"/>
    <cellStyle name="Notas 16 6 12" xfId="8149"/>
    <cellStyle name="Notas 16 6 13" xfId="10245"/>
    <cellStyle name="Notas 16 6 14" xfId="12535"/>
    <cellStyle name="Notas 16 6 15" xfId="14698"/>
    <cellStyle name="Notas 16 6 16" xfId="9011"/>
    <cellStyle name="Notas 16 6 17" xfId="13704"/>
    <cellStyle name="Notas 16 6 18" xfId="12780"/>
    <cellStyle name="Notas 16 6 19" xfId="15795"/>
    <cellStyle name="Notas 16 6 2" xfId="3255"/>
    <cellStyle name="Notas 16 6 20" xfId="15765"/>
    <cellStyle name="Notas 16 6 21" xfId="12918"/>
    <cellStyle name="Notas 16 6 22" xfId="16610"/>
    <cellStyle name="Notas 16 6 23" xfId="10548"/>
    <cellStyle name="Notas 16 6 24" xfId="9441"/>
    <cellStyle name="Notas 16 6 25" xfId="16771"/>
    <cellStyle name="Notas 16 6 26" xfId="15037"/>
    <cellStyle name="Notas 16 6 27" xfId="11854"/>
    <cellStyle name="Notas 16 6 28" xfId="11058"/>
    <cellStyle name="Notas 16 6 29" xfId="11014"/>
    <cellStyle name="Notas 16 6 3" xfId="4792"/>
    <cellStyle name="Notas 16 6 30" xfId="14360"/>
    <cellStyle name="Notas 16 6 31" xfId="16639"/>
    <cellStyle name="Notas 16 6 32" xfId="19646"/>
    <cellStyle name="Notas 16 6 33" xfId="19977"/>
    <cellStyle name="Notas 16 6 34" xfId="20443"/>
    <cellStyle name="Notas 16 6 35" xfId="21341"/>
    <cellStyle name="Notas 16 6 4" xfId="4519"/>
    <cellStyle name="Notas 16 6 5" xfId="3612"/>
    <cellStyle name="Notas 16 6 6" xfId="5422"/>
    <cellStyle name="Notas 16 6 7" xfId="5662"/>
    <cellStyle name="Notas 16 6 8" xfId="6099"/>
    <cellStyle name="Notas 16 6 9" xfId="6606"/>
    <cellStyle name="Notas 16 7" xfId="3250"/>
    <cellStyle name="Notas 16 8" xfId="4787"/>
    <cellStyle name="Notas 16 9" xfId="4524"/>
    <cellStyle name="Notas 17" xfId="1722"/>
    <cellStyle name="Notas 17 10" xfId="3614"/>
    <cellStyle name="Notas 17 11" xfId="5416"/>
    <cellStyle name="Notas 17 12" xfId="5593"/>
    <cellStyle name="Notas 17 13" xfId="6441"/>
    <cellStyle name="Notas 17 14" xfId="6674"/>
    <cellStyle name="Notas 17 15" xfId="7445"/>
    <cellStyle name="Notas 17 16" xfId="7607"/>
    <cellStyle name="Notas 17 17" xfId="8084"/>
    <cellStyle name="Notas 17 18" xfId="10246"/>
    <cellStyle name="Notas 17 19" xfId="11435"/>
    <cellStyle name="Notas 17 2" xfId="1723"/>
    <cellStyle name="Notas 17 2 10" xfId="7444"/>
    <cellStyle name="Notas 17 2 11" xfId="7924"/>
    <cellStyle name="Notas 17 2 12" xfId="8386"/>
    <cellStyle name="Notas 17 2 13" xfId="10247"/>
    <cellStyle name="Notas 17 2 14" xfId="14899"/>
    <cellStyle name="Notas 17 2 15" xfId="9160"/>
    <cellStyle name="Notas 17 2 16" xfId="14035"/>
    <cellStyle name="Notas 17 2 17" xfId="9998"/>
    <cellStyle name="Notas 17 2 18" xfId="13127"/>
    <cellStyle name="Notas 17 2 19" xfId="16590"/>
    <cellStyle name="Notas 17 2 2" xfId="3257"/>
    <cellStyle name="Notas 17 2 20" xfId="10902"/>
    <cellStyle name="Notas 17 2 21" xfId="11335"/>
    <cellStyle name="Notas 17 2 22" xfId="16217"/>
    <cellStyle name="Notas 17 2 23" xfId="9639"/>
    <cellStyle name="Notas 17 2 24" xfId="12116"/>
    <cellStyle name="Notas 17 2 25" xfId="15093"/>
    <cellStyle name="Notas 17 2 26" xfId="16997"/>
    <cellStyle name="Notas 17 2 27" xfId="17185"/>
    <cellStyle name="Notas 17 2 28" xfId="17507"/>
    <cellStyle name="Notas 17 2 29" xfId="17813"/>
    <cellStyle name="Notas 17 2 3" xfId="4794"/>
    <cellStyle name="Notas 17 2 30" xfId="18106"/>
    <cellStyle name="Notas 17 2 31" xfId="18373"/>
    <cellStyle name="Notas 17 2 32" xfId="19648"/>
    <cellStyle name="Notas 17 2 33" xfId="19983"/>
    <cellStyle name="Notas 17 2 34" xfId="20445"/>
    <cellStyle name="Notas 17 2 35" xfId="21198"/>
    <cellStyle name="Notas 17 2 4" xfId="4517"/>
    <cellStyle name="Notas 17 2 5" xfId="3615"/>
    <cellStyle name="Notas 17 2 6" xfId="5421"/>
    <cellStyle name="Notas 17 2 7" xfId="5935"/>
    <cellStyle name="Notas 17 2 8" xfId="6440"/>
    <cellStyle name="Notas 17 2 9" xfId="6605"/>
    <cellStyle name="Notas 17 20" xfId="12920"/>
    <cellStyle name="Notas 17 21" xfId="11898"/>
    <cellStyle name="Notas 17 22" xfId="11157"/>
    <cellStyle name="Notas 17 23" xfId="11258"/>
    <cellStyle name="Notas 17 24" xfId="10758"/>
    <cellStyle name="Notas 17 25" xfId="16364"/>
    <cellStyle name="Notas 17 26" xfId="16976"/>
    <cellStyle name="Notas 17 27" xfId="12784"/>
    <cellStyle name="Notas 17 28" xfId="15180"/>
    <cellStyle name="Notas 17 29" xfId="14761"/>
    <cellStyle name="Notas 17 3" xfId="1724"/>
    <cellStyle name="Notas 17 3 10" xfId="7443"/>
    <cellStyle name="Notas 17 3 11" xfId="7923"/>
    <cellStyle name="Notas 17 3 12" xfId="8385"/>
    <cellStyle name="Notas 17 3 13" xfId="10248"/>
    <cellStyle name="Notas 17 3 14" xfId="14568"/>
    <cellStyle name="Notas 17 3 15" xfId="9476"/>
    <cellStyle name="Notas 17 3 16" xfId="13823"/>
    <cellStyle name="Notas 17 3 17" xfId="12630"/>
    <cellStyle name="Notas 17 3 18" xfId="11993"/>
    <cellStyle name="Notas 17 3 19" xfId="14165"/>
    <cellStyle name="Notas 17 3 2" xfId="3258"/>
    <cellStyle name="Notas 17 3 20" xfId="14202"/>
    <cellStyle name="Notas 17 3 21" xfId="15433"/>
    <cellStyle name="Notas 17 3 22" xfId="13164"/>
    <cellStyle name="Notas 17 3 23" xfId="11839"/>
    <cellStyle name="Notas 17 3 24" xfId="9262"/>
    <cellStyle name="Notas 17 3 25" xfId="11969"/>
    <cellStyle name="Notas 17 3 26" xfId="12978"/>
    <cellStyle name="Notas 17 3 27" xfId="12704"/>
    <cellStyle name="Notas 17 3 28" xfId="9380"/>
    <cellStyle name="Notas 17 3 29" xfId="14508"/>
    <cellStyle name="Notas 17 3 3" xfId="4795"/>
    <cellStyle name="Notas 17 3 30" xfId="16821"/>
    <cellStyle name="Notas 17 3 31" xfId="17326"/>
    <cellStyle name="Notas 17 3 32" xfId="19649"/>
    <cellStyle name="Notas 17 3 33" xfId="20118"/>
    <cellStyle name="Notas 17 3 34" xfId="20446"/>
    <cellStyle name="Notas 17 3 35" xfId="21407"/>
    <cellStyle name="Notas 17 3 4" xfId="4516"/>
    <cellStyle name="Notas 17 3 5" xfId="3616"/>
    <cellStyle name="Notas 17 3 6" xfId="5420"/>
    <cellStyle name="Notas 17 3 7" xfId="5934"/>
    <cellStyle name="Notas 17 3 8" xfId="6439"/>
    <cellStyle name="Notas 17 3 9" xfId="6945"/>
    <cellStyle name="Notas 17 30" xfId="15459"/>
    <cellStyle name="Notas 17 31" xfId="9719"/>
    <cellStyle name="Notas 17 32" xfId="9563"/>
    <cellStyle name="Notas 17 33" xfId="17499"/>
    <cellStyle name="Notas 17 34" xfId="17805"/>
    <cellStyle name="Notas 17 35" xfId="18098"/>
    <cellStyle name="Notas 17 36" xfId="18366"/>
    <cellStyle name="Notas 17 37" xfId="19647"/>
    <cellStyle name="Notas 17 38" xfId="19963"/>
    <cellStyle name="Notas 17 39" xfId="20444"/>
    <cellStyle name="Notas 17 4" xfId="1725"/>
    <cellStyle name="Notas 17 4 10" xfId="7442"/>
    <cellStyle name="Notas 17 4 11" xfId="7922"/>
    <cellStyle name="Notas 17 4 12" xfId="8384"/>
    <cellStyle name="Notas 17 4 13" xfId="10249"/>
    <cellStyle name="Notas 17 4 14" xfId="14242"/>
    <cellStyle name="Notas 17 4 15" xfId="9793"/>
    <cellStyle name="Notas 17 4 16" xfId="11741"/>
    <cellStyle name="Notas 17 4 17" xfId="11172"/>
    <cellStyle name="Notas 17 4 18" xfId="13261"/>
    <cellStyle name="Notas 17 4 19" xfId="11760"/>
    <cellStyle name="Notas 17 4 2" xfId="3259"/>
    <cellStyle name="Notas 17 4 20" xfId="15738"/>
    <cellStyle name="Notas 17 4 21" xfId="11737"/>
    <cellStyle name="Notas 17 4 22" xfId="17431"/>
    <cellStyle name="Notas 17 4 23" xfId="17741"/>
    <cellStyle name="Notas 17 4 24" xfId="18037"/>
    <cellStyle name="Notas 17 4 25" xfId="18308"/>
    <cellStyle name="Notas 17 4 26" xfId="18561"/>
    <cellStyle name="Notas 17 4 27" xfId="18784"/>
    <cellStyle name="Notas 17 4 28" xfId="18975"/>
    <cellStyle name="Notas 17 4 29" xfId="19135"/>
    <cellStyle name="Notas 17 4 3" xfId="4796"/>
    <cellStyle name="Notas 17 4 30" xfId="19270"/>
    <cellStyle name="Notas 17 4 31" xfId="19383"/>
    <cellStyle name="Notas 17 4 32" xfId="19650"/>
    <cellStyle name="Notas 17 4 33" xfId="20215"/>
    <cellStyle name="Notas 17 4 34" xfId="20447"/>
    <cellStyle name="Notas 17 4 35" xfId="21325"/>
    <cellStyle name="Notas 17 4 4" xfId="4515"/>
    <cellStyle name="Notas 17 4 5" xfId="3617"/>
    <cellStyle name="Notas 17 4 6" xfId="5419"/>
    <cellStyle name="Notas 17 4 7" xfId="5933"/>
    <cellStyle name="Notas 17 4 8" xfId="6438"/>
    <cellStyle name="Notas 17 4 9" xfId="6944"/>
    <cellStyle name="Notas 17 40" xfId="21223"/>
    <cellStyle name="Notas 17 5" xfId="1726"/>
    <cellStyle name="Notas 17 5 10" xfId="7436"/>
    <cellStyle name="Notas 17 5 11" xfId="7921"/>
    <cellStyle name="Notas 17 5 12" xfId="8383"/>
    <cellStyle name="Notas 17 5 13" xfId="10250"/>
    <cellStyle name="Notas 17 5 14" xfId="13901"/>
    <cellStyle name="Notas 17 5 15" xfId="9034"/>
    <cellStyle name="Notas 17 5 16" xfId="15192"/>
    <cellStyle name="Notas 17 5 17" xfId="15581"/>
    <cellStyle name="Notas 17 5 18" xfId="15939"/>
    <cellStyle name="Notas 17 5 19" xfId="16115"/>
    <cellStyle name="Notas 17 5 2" xfId="3260"/>
    <cellStyle name="Notas 17 5 20" xfId="10060"/>
    <cellStyle name="Notas 17 5 21" xfId="14936"/>
    <cellStyle name="Notas 17 5 22" xfId="12566"/>
    <cellStyle name="Notas 17 5 23" xfId="11004"/>
    <cellStyle name="Notas 17 5 24" xfId="13702"/>
    <cellStyle name="Notas 17 5 25" xfId="17115"/>
    <cellStyle name="Notas 17 5 26" xfId="17238"/>
    <cellStyle name="Notas 17 5 27" xfId="17557"/>
    <cellStyle name="Notas 17 5 28" xfId="17859"/>
    <cellStyle name="Notas 17 5 29" xfId="18146"/>
    <cellStyle name="Notas 17 5 3" xfId="4797"/>
    <cellStyle name="Notas 17 5 30" xfId="18413"/>
    <cellStyle name="Notas 17 5 31" xfId="18654"/>
    <cellStyle name="Notas 17 5 32" xfId="19651"/>
    <cellStyle name="Notas 17 5 33" xfId="20165"/>
    <cellStyle name="Notas 17 5 34" xfId="20448"/>
    <cellStyle name="Notas 17 5 35" xfId="21478"/>
    <cellStyle name="Notas 17 5 4" xfId="4514"/>
    <cellStyle name="Notas 17 5 5" xfId="3618"/>
    <cellStyle name="Notas 17 5 6" xfId="5418"/>
    <cellStyle name="Notas 17 5 7" xfId="5932"/>
    <cellStyle name="Notas 17 5 8" xfId="6432"/>
    <cellStyle name="Notas 17 5 9" xfId="6943"/>
    <cellStyle name="Notas 17 6" xfId="1727"/>
    <cellStyle name="Notas 17 6 10" xfId="7441"/>
    <cellStyle name="Notas 17 6 11" xfId="7915"/>
    <cellStyle name="Notas 17 6 12" xfId="8377"/>
    <cellStyle name="Notas 17 6 13" xfId="10251"/>
    <cellStyle name="Notas 17 6 14" xfId="13549"/>
    <cellStyle name="Notas 17 6 15" xfId="10736"/>
    <cellStyle name="Notas 17 6 16" xfId="13592"/>
    <cellStyle name="Notas 17 6 17" xfId="10694"/>
    <cellStyle name="Notas 17 6 18" xfId="13839"/>
    <cellStyle name="Notas 17 6 19" xfId="16146"/>
    <cellStyle name="Notas 17 6 2" xfId="3261"/>
    <cellStyle name="Notas 17 6 20" xfId="9596"/>
    <cellStyle name="Notas 17 6 21" xfId="15861"/>
    <cellStyle name="Notas 17 6 22" xfId="13037"/>
    <cellStyle name="Notas 17 6 23" xfId="10869"/>
    <cellStyle name="Notas 17 6 24" xfId="9602"/>
    <cellStyle name="Notas 17 6 25" xfId="12045"/>
    <cellStyle name="Notas 17 6 26" xfId="11666"/>
    <cellStyle name="Notas 17 6 27" xfId="11771"/>
    <cellStyle name="Notas 17 6 28" xfId="16548"/>
    <cellStyle name="Notas 17 6 29" xfId="12289"/>
    <cellStyle name="Notas 17 6 3" xfId="4798"/>
    <cellStyle name="Notas 17 6 30" xfId="14148"/>
    <cellStyle name="Notas 17 6 31" xfId="9883"/>
    <cellStyle name="Notas 17 6 32" xfId="19652"/>
    <cellStyle name="Notas 17 6 33" xfId="19945"/>
    <cellStyle name="Notas 17 6 34" xfId="20449"/>
    <cellStyle name="Notas 17 6 35" xfId="21470"/>
    <cellStyle name="Notas 17 6 4" xfId="4513"/>
    <cellStyle name="Notas 17 6 5" xfId="3619"/>
    <cellStyle name="Notas 17 6 6" xfId="5417"/>
    <cellStyle name="Notas 17 6 7" xfId="5926"/>
    <cellStyle name="Notas 17 6 8" xfId="6437"/>
    <cellStyle name="Notas 17 6 9" xfId="6942"/>
    <cellStyle name="Notas 17 7" xfId="3256"/>
    <cellStyle name="Notas 17 8" xfId="4793"/>
    <cellStyle name="Notas 17 9" xfId="4518"/>
    <cellStyle name="Notas 18" xfId="1728"/>
    <cellStyle name="Notas 18 10" xfId="3620"/>
    <cellStyle name="Notas 18 11" xfId="5410"/>
    <cellStyle name="Notas 18 12" xfId="5931"/>
    <cellStyle name="Notas 18 13" xfId="6436"/>
    <cellStyle name="Notas 18 14" xfId="6936"/>
    <cellStyle name="Notas 18 15" xfId="7440"/>
    <cellStyle name="Notas 18 16" xfId="7920"/>
    <cellStyle name="Notas 18 17" xfId="8382"/>
    <cellStyle name="Notas 18 18" xfId="10252"/>
    <cellStyle name="Notas 18 19" xfId="13196"/>
    <cellStyle name="Notas 18 2" xfId="1729"/>
    <cellStyle name="Notas 18 2 10" xfId="7439"/>
    <cellStyle name="Notas 18 2 11" xfId="7919"/>
    <cellStyle name="Notas 18 2 12" xfId="8381"/>
    <cellStyle name="Notas 18 2 13" xfId="10253"/>
    <cellStyle name="Notas 18 2 14" xfId="12841"/>
    <cellStyle name="Notas 18 2 15" xfId="12404"/>
    <cellStyle name="Notas 18 2 16" xfId="10177"/>
    <cellStyle name="Notas 18 2 17" xfId="11795"/>
    <cellStyle name="Notas 18 2 18" xfId="11838"/>
    <cellStyle name="Notas 18 2 19" xfId="13442"/>
    <cellStyle name="Notas 18 2 2" xfId="3263"/>
    <cellStyle name="Notas 18 2 20" xfId="9714"/>
    <cellStyle name="Notas 18 2 21" xfId="9394"/>
    <cellStyle name="Notas 18 2 22" xfId="11767"/>
    <cellStyle name="Notas 18 2 23" xfId="10738"/>
    <cellStyle name="Notas 18 2 24" xfId="11890"/>
    <cellStyle name="Notas 18 2 25" xfId="16440"/>
    <cellStyle name="Notas 18 2 26" xfId="9905"/>
    <cellStyle name="Notas 18 2 27" xfId="17503"/>
    <cellStyle name="Notas 18 2 28" xfId="17809"/>
    <cellStyle name="Notas 18 2 29" xfId="18102"/>
    <cellStyle name="Notas 18 2 3" xfId="4800"/>
    <cellStyle name="Notas 18 2 30" xfId="18370"/>
    <cellStyle name="Notas 18 2 31" xfId="18616"/>
    <cellStyle name="Notas 18 2 32" xfId="19654"/>
    <cellStyle name="Notas 18 2 33" xfId="20136"/>
    <cellStyle name="Notas 18 2 34" xfId="20451"/>
    <cellStyle name="Notas 18 2 35" xfId="21297"/>
    <cellStyle name="Notas 18 2 4" xfId="4511"/>
    <cellStyle name="Notas 18 2 5" xfId="3621"/>
    <cellStyle name="Notas 18 2 6" xfId="5415"/>
    <cellStyle name="Notas 18 2 7" xfId="5930"/>
    <cellStyle name="Notas 18 2 8" xfId="6435"/>
    <cellStyle name="Notas 18 2 9" xfId="6941"/>
    <cellStyle name="Notas 18 20" xfId="10887"/>
    <cellStyle name="Notas 18 21" xfId="12226"/>
    <cellStyle name="Notas 18 22" xfId="12298"/>
    <cellStyle name="Notas 18 23" xfId="11593"/>
    <cellStyle name="Notas 18 24" xfId="9941"/>
    <cellStyle name="Notas 18 25" xfId="11893"/>
    <cellStyle name="Notas 18 26" xfId="16829"/>
    <cellStyle name="Notas 18 27" xfId="15071"/>
    <cellStyle name="Notas 18 28" xfId="10977"/>
    <cellStyle name="Notas 18 29" xfId="14977"/>
    <cellStyle name="Notas 18 3" xfId="1730"/>
    <cellStyle name="Notas 18 3 10" xfId="7438"/>
    <cellStyle name="Notas 18 3 11" xfId="7918"/>
    <cellStyle name="Notas 18 3 12" xfId="8380"/>
    <cellStyle name="Notas 18 3 13" xfId="10254"/>
    <cellStyle name="Notas 18 3 14" xfId="11699"/>
    <cellStyle name="Notas 18 3 15" xfId="13114"/>
    <cellStyle name="Notas 18 3 16" xfId="10814"/>
    <cellStyle name="Notas 18 3 17" xfId="13392"/>
    <cellStyle name="Notas 18 3 18" xfId="15246"/>
    <cellStyle name="Notas 18 3 19" xfId="13837"/>
    <cellStyle name="Notas 18 3 2" xfId="3264"/>
    <cellStyle name="Notas 18 3 20" xfId="9824"/>
    <cellStyle name="Notas 18 3 21" xfId="17276"/>
    <cellStyle name="Notas 18 3 22" xfId="17593"/>
    <cellStyle name="Notas 18 3 23" xfId="17892"/>
    <cellStyle name="Notas 18 3 24" xfId="18179"/>
    <cellStyle name="Notas 18 3 25" xfId="18443"/>
    <cellStyle name="Notas 18 3 26" xfId="18681"/>
    <cellStyle name="Notas 18 3 27" xfId="18890"/>
    <cellStyle name="Notas 18 3 28" xfId="19065"/>
    <cellStyle name="Notas 18 3 29" xfId="19213"/>
    <cellStyle name="Notas 18 3 3" xfId="4801"/>
    <cellStyle name="Notas 18 3 30" xfId="19337"/>
    <cellStyle name="Notas 18 3 31" xfId="19428"/>
    <cellStyle name="Notas 18 3 32" xfId="19655"/>
    <cellStyle name="Notas 18 3 33" xfId="20213"/>
    <cellStyle name="Notas 18 3 34" xfId="20452"/>
    <cellStyle name="Notas 18 3 35" xfId="21390"/>
    <cellStyle name="Notas 18 3 4" xfId="4510"/>
    <cellStyle name="Notas 18 3 5" xfId="3622"/>
    <cellStyle name="Notas 18 3 6" xfId="5414"/>
    <cellStyle name="Notas 18 3 7" xfId="5929"/>
    <cellStyle name="Notas 18 3 8" xfId="6434"/>
    <cellStyle name="Notas 18 3 9" xfId="6940"/>
    <cellStyle name="Notas 18 30" xfId="17040"/>
    <cellStyle name="Notas 18 31" xfId="12233"/>
    <cellStyle name="Notas 18 32" xfId="10040"/>
    <cellStyle name="Notas 18 33" xfId="9092"/>
    <cellStyle name="Notas 18 34" xfId="16187"/>
    <cellStyle name="Notas 18 35" xfId="16856"/>
    <cellStyle name="Notas 18 36" xfId="17014"/>
    <cellStyle name="Notas 18 37" xfId="19653"/>
    <cellStyle name="Notas 18 38" xfId="20208"/>
    <cellStyle name="Notas 18 39" xfId="20450"/>
    <cellStyle name="Notas 18 4" xfId="1731"/>
    <cellStyle name="Notas 18 4 10" xfId="7437"/>
    <cellStyle name="Notas 18 4 11" xfId="7917"/>
    <cellStyle name="Notas 18 4 12" xfId="8379"/>
    <cellStyle name="Notas 18 4 13" xfId="10255"/>
    <cellStyle name="Notas 18 4 14" xfId="12169"/>
    <cellStyle name="Notas 18 4 15" xfId="15125"/>
    <cellStyle name="Notas 18 4 16" xfId="12015"/>
    <cellStyle name="Notas 18 4 17" xfId="11378"/>
    <cellStyle name="Notas 18 4 18" xfId="14317"/>
    <cellStyle name="Notas 18 4 19" xfId="12424"/>
    <cellStyle name="Notas 18 4 2" xfId="3265"/>
    <cellStyle name="Notas 18 4 20" xfId="17003"/>
    <cellStyle name="Notas 18 4 21" xfId="17182"/>
    <cellStyle name="Notas 18 4 22" xfId="10793"/>
    <cellStyle name="Notas 18 4 23" xfId="16985"/>
    <cellStyle name="Notas 18 4 24" xfId="11511"/>
    <cellStyle name="Notas 18 4 25" xfId="9172"/>
    <cellStyle name="Notas 18 4 26" xfId="17103"/>
    <cellStyle name="Notas 18 4 27" xfId="17310"/>
    <cellStyle name="Notas 18 4 28" xfId="17625"/>
    <cellStyle name="Notas 18 4 29" xfId="17924"/>
    <cellStyle name="Notas 18 4 3" xfId="4802"/>
    <cellStyle name="Notas 18 4 30" xfId="18207"/>
    <cellStyle name="Notas 18 4 31" xfId="18470"/>
    <cellStyle name="Notas 18 4 32" xfId="19656"/>
    <cellStyle name="Notas 18 4 33" xfId="20152"/>
    <cellStyle name="Notas 18 4 34" xfId="20453"/>
    <cellStyle name="Notas 18 4 35" xfId="21283"/>
    <cellStyle name="Notas 18 4 4" xfId="4509"/>
    <cellStyle name="Notas 18 4 5" xfId="3623"/>
    <cellStyle name="Notas 18 4 6" xfId="5413"/>
    <cellStyle name="Notas 18 4 7" xfId="5928"/>
    <cellStyle name="Notas 18 4 8" xfId="6426"/>
    <cellStyle name="Notas 18 4 9" xfId="6939"/>
    <cellStyle name="Notas 18 40" xfId="20784"/>
    <cellStyle name="Notas 18 5" xfId="1732"/>
    <cellStyle name="Notas 18 5 10" xfId="7435"/>
    <cellStyle name="Notas 18 5 11" xfId="7909"/>
    <cellStyle name="Notas 18 5 12" xfId="8371"/>
    <cellStyle name="Notas 18 5 13" xfId="10256"/>
    <cellStyle name="Notas 18 5 14" xfId="12534"/>
    <cellStyle name="Notas 18 5 15" xfId="15016"/>
    <cellStyle name="Notas 18 5 16" xfId="15549"/>
    <cellStyle name="Notas 18 5 17" xfId="15911"/>
    <cellStyle name="Notas 18 5 18" xfId="16280"/>
    <cellStyle name="Notas 18 5 19" xfId="16560"/>
    <cellStyle name="Notas 18 5 2" xfId="3266"/>
    <cellStyle name="Notas 18 5 20" xfId="12670"/>
    <cellStyle name="Notas 18 5 21" xfId="16916"/>
    <cellStyle name="Notas 18 5 22" xfId="10002"/>
    <cellStyle name="Notas 18 5 23" xfId="13440"/>
    <cellStyle name="Notas 18 5 24" xfId="12011"/>
    <cellStyle name="Notas 18 5 25" xfId="15446"/>
    <cellStyle name="Notas 18 5 26" xfId="15988"/>
    <cellStyle name="Notas 18 5 27" xfId="12082"/>
    <cellStyle name="Notas 18 5 28" xfId="13000"/>
    <cellStyle name="Notas 18 5 29" xfId="11607"/>
    <cellStyle name="Notas 18 5 3" xfId="4803"/>
    <cellStyle name="Notas 18 5 30" xfId="16163"/>
    <cellStyle name="Notas 18 5 31" xfId="17052"/>
    <cellStyle name="Notas 18 5 32" xfId="19657"/>
    <cellStyle name="Notas 18 5 33" xfId="20190"/>
    <cellStyle name="Notas 18 5 34" xfId="20454"/>
    <cellStyle name="Notas 18 5 35" xfId="21277"/>
    <cellStyle name="Notas 18 5 4" xfId="4508"/>
    <cellStyle name="Notas 18 5 5" xfId="3624"/>
    <cellStyle name="Notas 18 5 6" xfId="5411"/>
    <cellStyle name="Notas 18 5 7" xfId="5920"/>
    <cellStyle name="Notas 18 5 8" xfId="6431"/>
    <cellStyle name="Notas 18 5 9" xfId="6938"/>
    <cellStyle name="Notas 18 6" xfId="1733"/>
    <cellStyle name="Notas 18 6 10" xfId="7434"/>
    <cellStyle name="Notas 18 6 11" xfId="7914"/>
    <cellStyle name="Notas 18 6 12" xfId="8376"/>
    <cellStyle name="Notas 18 6 13" xfId="10257"/>
    <cellStyle name="Notas 18 6 14" xfId="11434"/>
    <cellStyle name="Notas 18 6 15" xfId="13272"/>
    <cellStyle name="Notas 18 6 16" xfId="13997"/>
    <cellStyle name="Notas 18 6 17" xfId="14752"/>
    <cellStyle name="Notas 18 6 18" xfId="11017"/>
    <cellStyle name="Notas 18 6 19" xfId="13954"/>
    <cellStyle name="Notas 18 6 2" xfId="3267"/>
    <cellStyle name="Notas 18 6 20" xfId="11651"/>
    <cellStyle name="Notas 18 6 21" xfId="10683"/>
    <cellStyle name="Notas 18 6 22" xfId="9431"/>
    <cellStyle name="Notas 18 6 23" xfId="11304"/>
    <cellStyle name="Notas 18 6 24" xfId="11453"/>
    <cellStyle name="Notas 18 6 25" xfId="15500"/>
    <cellStyle name="Notas 18 6 26" xfId="11915"/>
    <cellStyle name="Notas 18 6 27" xfId="17467"/>
    <cellStyle name="Notas 18 6 28" xfId="17773"/>
    <cellStyle name="Notas 18 6 29" xfId="18068"/>
    <cellStyle name="Notas 18 6 3" xfId="4804"/>
    <cellStyle name="Notas 18 6 30" xfId="18336"/>
    <cellStyle name="Notas 18 6 31" xfId="18585"/>
    <cellStyle name="Notas 18 6 32" xfId="19658"/>
    <cellStyle name="Notas 18 6 33" xfId="20207"/>
    <cellStyle name="Notas 18 6 34" xfId="20455"/>
    <cellStyle name="Notas 18 6 35" xfId="21321"/>
    <cellStyle name="Notas 18 6 4" xfId="4507"/>
    <cellStyle name="Notas 18 6 5" xfId="3625"/>
    <cellStyle name="Notas 18 6 6" xfId="5404"/>
    <cellStyle name="Notas 18 6 7" xfId="5925"/>
    <cellStyle name="Notas 18 6 8" xfId="6430"/>
    <cellStyle name="Notas 18 6 9" xfId="6930"/>
    <cellStyle name="Notas 18 7" xfId="3262"/>
    <cellStyle name="Notas 18 8" xfId="4799"/>
    <cellStyle name="Notas 18 9" xfId="4512"/>
    <cellStyle name="Notas 19" xfId="1734"/>
    <cellStyle name="Notas 19 10" xfId="3626"/>
    <cellStyle name="Notas 19 11" xfId="5409"/>
    <cellStyle name="Notas 19 12" xfId="5924"/>
    <cellStyle name="Notas 19 13" xfId="6429"/>
    <cellStyle name="Notas 19 14" xfId="6935"/>
    <cellStyle name="Notas 19 15" xfId="7433"/>
    <cellStyle name="Notas 19 16" xfId="7913"/>
    <cellStyle name="Notas 19 17" xfId="8375"/>
    <cellStyle name="Notas 19 18" xfId="10258"/>
    <cellStyle name="Notas 19 19" xfId="14906"/>
    <cellStyle name="Notas 19 2" xfId="1735"/>
    <cellStyle name="Notas 19 2 10" xfId="7432"/>
    <cellStyle name="Notas 19 2 11" xfId="7912"/>
    <cellStyle name="Notas 19 2 12" xfId="8374"/>
    <cellStyle name="Notas 19 2 13" xfId="10259"/>
    <cellStyle name="Notas 19 2 14" xfId="14575"/>
    <cellStyle name="Notas 19 2 15" xfId="9469"/>
    <cellStyle name="Notas 19 2 16" xfId="12067"/>
    <cellStyle name="Notas 19 2 17" xfId="11553"/>
    <cellStyle name="Notas 19 2 18" xfId="15670"/>
    <cellStyle name="Notas 19 2 19" xfId="16237"/>
    <cellStyle name="Notas 19 2 2" xfId="3269"/>
    <cellStyle name="Notas 19 2 20" xfId="12498"/>
    <cellStyle name="Notas 19 2 21" xfId="16710"/>
    <cellStyle name="Notas 19 2 22" xfId="13024"/>
    <cellStyle name="Notas 19 2 23" xfId="10642"/>
    <cellStyle name="Notas 19 2 24" xfId="10892"/>
    <cellStyle name="Notas 19 2 25" xfId="14676"/>
    <cellStyle name="Notas 19 2 26" xfId="13379"/>
    <cellStyle name="Notas 19 2 27" xfId="16999"/>
    <cellStyle name="Notas 19 2 28" xfId="11111"/>
    <cellStyle name="Notas 19 2 29" xfId="12922"/>
    <cellStyle name="Notas 19 2 3" xfId="4806"/>
    <cellStyle name="Notas 19 2 30" xfId="14347"/>
    <cellStyle name="Notas 19 2 31" xfId="15528"/>
    <cellStyle name="Notas 19 2 32" xfId="19660"/>
    <cellStyle name="Notas 19 2 33" xfId="20234"/>
    <cellStyle name="Notas 19 2 34" xfId="20457"/>
    <cellStyle name="Notas 19 2 35" xfId="21250"/>
    <cellStyle name="Notas 19 2 4" xfId="4505"/>
    <cellStyle name="Notas 19 2 5" xfId="3627"/>
    <cellStyle name="Notas 19 2 6" xfId="5408"/>
    <cellStyle name="Notas 19 2 7" xfId="5923"/>
    <cellStyle name="Notas 19 2 8" xfId="6428"/>
    <cellStyle name="Notas 19 2 9" xfId="6934"/>
    <cellStyle name="Notas 19 20" xfId="9153"/>
    <cellStyle name="Notas 19 21" xfId="12614"/>
    <cellStyle name="Notas 19 22" xfId="13315"/>
    <cellStyle name="Notas 19 23" xfId="11723"/>
    <cellStyle name="Notas 19 24" xfId="11489"/>
    <cellStyle name="Notas 19 25" xfId="15701"/>
    <cellStyle name="Notas 19 26" xfId="11889"/>
    <cellStyle name="Notas 19 27" xfId="13500"/>
    <cellStyle name="Notas 19 28" xfId="10568"/>
    <cellStyle name="Notas 19 29" xfId="10780"/>
    <cellStyle name="Notas 19 3" xfId="1736"/>
    <cellStyle name="Notas 19 3 10" xfId="7431"/>
    <cellStyle name="Notas 19 3 11" xfId="7911"/>
    <cellStyle name="Notas 19 3 12" xfId="8373"/>
    <cellStyle name="Notas 19 3 13" xfId="10260"/>
    <cellStyle name="Notas 19 3 14" xfId="14237"/>
    <cellStyle name="Notas 19 3 15" xfId="9798"/>
    <cellStyle name="Notas 19 3 16" xfId="14559"/>
    <cellStyle name="Notas 19 3 17" xfId="9485"/>
    <cellStyle name="Notas 19 3 18" xfId="12690"/>
    <cellStyle name="Notas 19 3 19" xfId="11021"/>
    <cellStyle name="Notas 19 3 2" xfId="3270"/>
    <cellStyle name="Notas 19 3 20" xfId="12741"/>
    <cellStyle name="Notas 19 3 21" xfId="15667"/>
    <cellStyle name="Notas 19 3 22" xfId="13052"/>
    <cellStyle name="Notas 19 3 23" xfId="13625"/>
    <cellStyle name="Notas 19 3 24" xfId="12794"/>
    <cellStyle name="Notas 19 3 25" xfId="10903"/>
    <cellStyle name="Notas 19 3 26" xfId="16390"/>
    <cellStyle name="Notas 19 3 27" xfId="16973"/>
    <cellStyle name="Notas 19 3 28" xfId="11274"/>
    <cellStyle name="Notas 19 3 29" xfId="13523"/>
    <cellStyle name="Notas 19 3 3" xfId="4807"/>
    <cellStyle name="Notas 19 3 30" xfId="15290"/>
    <cellStyle name="Notas 19 3 31" xfId="12930"/>
    <cellStyle name="Notas 19 3 32" xfId="19661"/>
    <cellStyle name="Notas 19 3 33" xfId="20135"/>
    <cellStyle name="Notas 19 3 34" xfId="20458"/>
    <cellStyle name="Notas 19 3 35" xfId="21125"/>
    <cellStyle name="Notas 19 3 4" xfId="4504"/>
    <cellStyle name="Notas 19 3 5" xfId="3628"/>
    <cellStyle name="Notas 19 3 6" xfId="5407"/>
    <cellStyle name="Notas 19 3 7" xfId="5922"/>
    <cellStyle name="Notas 19 3 8" xfId="6427"/>
    <cellStyle name="Notas 19 3 9" xfId="6933"/>
    <cellStyle name="Notas 19 30" xfId="13936"/>
    <cellStyle name="Notas 19 31" xfId="11820"/>
    <cellStyle name="Notas 19 32" xfId="11958"/>
    <cellStyle name="Notas 19 33" xfId="13618"/>
    <cellStyle name="Notas 19 34" xfId="17291"/>
    <cellStyle name="Notas 19 35" xfId="17606"/>
    <cellStyle name="Notas 19 36" xfId="17905"/>
    <cellStyle name="Notas 19 37" xfId="19659"/>
    <cellStyle name="Notas 19 38" xfId="20185"/>
    <cellStyle name="Notas 19 39" xfId="20456"/>
    <cellStyle name="Notas 19 4" xfId="1737"/>
    <cellStyle name="Notas 19 4 10" xfId="7424"/>
    <cellStyle name="Notas 19 4 11" xfId="7910"/>
    <cellStyle name="Notas 19 4 12" xfId="8372"/>
    <cellStyle name="Notas 19 4 13" xfId="10261"/>
    <cellStyle name="Notas 19 4 14" xfId="13902"/>
    <cellStyle name="Notas 19 4 15" xfId="9033"/>
    <cellStyle name="Notas 19 4 16" xfId="15315"/>
    <cellStyle name="Notas 19 4 17" xfId="15698"/>
    <cellStyle name="Notas 19 4 18" xfId="16061"/>
    <cellStyle name="Notas 19 4 19" xfId="16131"/>
    <cellStyle name="Notas 19 4 2" xfId="3271"/>
    <cellStyle name="Notas 19 4 20" xfId="14027"/>
    <cellStyle name="Notas 19 4 21" xfId="9478"/>
    <cellStyle name="Notas 19 4 22" xfId="14881"/>
    <cellStyle name="Notas 19 4 23" xfId="17089"/>
    <cellStyle name="Notas 19 4 24" xfId="12113"/>
    <cellStyle name="Notas 19 4 25" xfId="17217"/>
    <cellStyle name="Notas 19 4 26" xfId="17537"/>
    <cellStyle name="Notas 19 4 27" xfId="17840"/>
    <cellStyle name="Notas 19 4 28" xfId="18129"/>
    <cellStyle name="Notas 19 4 29" xfId="18396"/>
    <cellStyle name="Notas 19 4 3" xfId="4808"/>
    <cellStyle name="Notas 19 4 30" xfId="18638"/>
    <cellStyle name="Notas 19 4 31" xfId="18852"/>
    <cellStyle name="Notas 19 4 32" xfId="19662"/>
    <cellStyle name="Notas 19 4 33" xfId="20116"/>
    <cellStyle name="Notas 19 4 34" xfId="20459"/>
    <cellStyle name="Notas 19 4 35" xfId="21095"/>
    <cellStyle name="Notas 19 4 4" xfId="4503"/>
    <cellStyle name="Notas 19 4 5" xfId="3629"/>
    <cellStyle name="Notas 19 4 6" xfId="5406"/>
    <cellStyle name="Notas 19 4 7" xfId="5921"/>
    <cellStyle name="Notas 19 4 8" xfId="6420"/>
    <cellStyle name="Notas 19 4 9" xfId="6932"/>
    <cellStyle name="Notas 19 40" xfId="21292"/>
    <cellStyle name="Notas 19 5" xfId="1738"/>
    <cellStyle name="Notas 19 5 10" xfId="7429"/>
    <cellStyle name="Notas 19 5 11" xfId="7903"/>
    <cellStyle name="Notas 19 5 12" xfId="8365"/>
    <cellStyle name="Notas 19 5 13" xfId="10262"/>
    <cellStyle name="Notas 19 5 14" xfId="13556"/>
    <cellStyle name="Notas 19 5 15" xfId="10729"/>
    <cellStyle name="Notas 19 5 16" xfId="14946"/>
    <cellStyle name="Notas 19 5 17" xfId="9116"/>
    <cellStyle name="Notas 19 5 18" xfId="13350"/>
    <cellStyle name="Notas 19 5 19" xfId="12590"/>
    <cellStyle name="Notas 19 5 2" xfId="3272"/>
    <cellStyle name="Notas 19 5 20" xfId="16479"/>
    <cellStyle name="Notas 19 5 21" xfId="11557"/>
    <cellStyle name="Notas 19 5 22" xfId="12751"/>
    <cellStyle name="Notas 19 5 23" xfId="14535"/>
    <cellStyle name="Notas 19 5 24" xfId="16400"/>
    <cellStyle name="Notas 19 5 25" xfId="17292"/>
    <cellStyle name="Notas 19 5 26" xfId="17607"/>
    <cellStyle name="Notas 19 5 27" xfId="17906"/>
    <cellStyle name="Notas 19 5 28" xfId="18190"/>
    <cellStyle name="Notas 19 5 29" xfId="18453"/>
    <cellStyle name="Notas 19 5 3" xfId="4809"/>
    <cellStyle name="Notas 19 5 30" xfId="18688"/>
    <cellStyle name="Notas 19 5 31" xfId="18895"/>
    <cellStyle name="Notas 19 5 32" xfId="19663"/>
    <cellStyle name="Notas 19 5 33" xfId="19938"/>
    <cellStyle name="Notas 19 5 34" xfId="20460"/>
    <cellStyle name="Notas 19 5 35" xfId="21055"/>
    <cellStyle name="Notas 19 5 4" xfId="4502"/>
    <cellStyle name="Notas 19 5 5" xfId="3630"/>
    <cellStyle name="Notas 19 5 6" xfId="5405"/>
    <cellStyle name="Notas 19 5 7" xfId="5914"/>
    <cellStyle name="Notas 19 5 8" xfId="6425"/>
    <cellStyle name="Notas 19 5 9" xfId="6931"/>
    <cellStyle name="Notas 19 6" xfId="1739"/>
    <cellStyle name="Notas 19 6 10" xfId="7428"/>
    <cellStyle name="Notas 19 6 11" xfId="7908"/>
    <cellStyle name="Notas 19 6 12" xfId="8370"/>
    <cellStyle name="Notas 19 6 13" xfId="10263"/>
    <cellStyle name="Notas 19 6 14" xfId="13197"/>
    <cellStyle name="Notas 19 6 15" xfId="10886"/>
    <cellStyle name="Notas 19 6 16" xfId="11648"/>
    <cellStyle name="Notas 19 6 17" xfId="14768"/>
    <cellStyle name="Notas 19 6 18" xfId="9286"/>
    <cellStyle name="Notas 19 6 19" xfId="12643"/>
    <cellStyle name="Notas 19 6 2" xfId="3273"/>
    <cellStyle name="Notas 19 6 20" xfId="17121"/>
    <cellStyle name="Notas 19 6 21" xfId="17245"/>
    <cellStyle name="Notas 19 6 22" xfId="17564"/>
    <cellStyle name="Notas 19 6 23" xfId="17866"/>
    <cellStyle name="Notas 19 6 24" xfId="18153"/>
    <cellStyle name="Notas 19 6 25" xfId="18420"/>
    <cellStyle name="Notas 19 6 26" xfId="18660"/>
    <cellStyle name="Notas 19 6 27" xfId="18870"/>
    <cellStyle name="Notas 19 6 28" xfId="19048"/>
    <cellStyle name="Notas 19 6 29" xfId="19199"/>
    <cellStyle name="Notas 19 6 3" xfId="4810"/>
    <cellStyle name="Notas 19 6 30" xfId="19324"/>
    <cellStyle name="Notas 19 6 31" xfId="19420"/>
    <cellStyle name="Notas 19 6 32" xfId="19664"/>
    <cellStyle name="Notas 19 6 33" xfId="20086"/>
    <cellStyle name="Notas 19 6 34" xfId="20461"/>
    <cellStyle name="Notas 19 6 35" xfId="21023"/>
    <cellStyle name="Notas 19 6 4" xfId="4501"/>
    <cellStyle name="Notas 19 6 5" xfId="3631"/>
    <cellStyle name="Notas 19 6 6" xfId="5398"/>
    <cellStyle name="Notas 19 6 7" xfId="5919"/>
    <cellStyle name="Notas 19 6 8" xfId="6424"/>
    <cellStyle name="Notas 19 6 9" xfId="6924"/>
    <cellStyle name="Notas 19 7" xfId="3268"/>
    <cellStyle name="Notas 19 8" xfId="4805"/>
    <cellStyle name="Notas 19 9" xfId="4506"/>
    <cellStyle name="Notas 2" xfId="1740"/>
    <cellStyle name="Notas 2 10" xfId="3006"/>
    <cellStyle name="Notas 2 11" xfId="3124"/>
    <cellStyle name="Notas 2 12" xfId="4251"/>
    <cellStyle name="Notas 2 13" xfId="3894"/>
    <cellStyle name="Notas 2 14" xfId="5201"/>
    <cellStyle name="Notas 2 15" xfId="5720"/>
    <cellStyle name="Notas 2 16" xfId="6225"/>
    <cellStyle name="Notas 2 17" xfId="6732"/>
    <cellStyle name="Notas 2 18" xfId="7231"/>
    <cellStyle name="Notas 2 19" xfId="7730"/>
    <cellStyle name="Notas 2 2" xfId="1741"/>
    <cellStyle name="Notas 2 2 10" xfId="4253"/>
    <cellStyle name="Notas 2 2 11" xfId="3892"/>
    <cellStyle name="Notas 2 2 12" xfId="5203"/>
    <cellStyle name="Notas 2 2 13" xfId="5722"/>
    <cellStyle name="Notas 2 2 14" xfId="6227"/>
    <cellStyle name="Notas 2 2 15" xfId="6734"/>
    <cellStyle name="Notas 2 2 16" xfId="7233"/>
    <cellStyle name="Notas 2 2 17" xfId="7732"/>
    <cellStyle name="Notas 2 2 18" xfId="8206"/>
    <cellStyle name="Notas 2 2 19" xfId="8612"/>
    <cellStyle name="Notas 2 2 2" xfId="3007"/>
    <cellStyle name="Notas 2 2 20" xfId="10265"/>
    <cellStyle name="Notas 2 2 21" xfId="11698"/>
    <cellStyle name="Notas 2 2 22" xfId="13476"/>
    <cellStyle name="Notas 2 2 23" xfId="14048"/>
    <cellStyle name="Notas 2 2 24" xfId="9645"/>
    <cellStyle name="Notas 2 2 25" xfId="13525"/>
    <cellStyle name="Notas 2 2 26" xfId="13334"/>
    <cellStyle name="Notas 2 2 27" xfId="12659"/>
    <cellStyle name="Notas 2 2 28" xfId="9751"/>
    <cellStyle name="Notas 2 2 29" xfId="17085"/>
    <cellStyle name="Notas 2 2 3" xfId="3008"/>
    <cellStyle name="Notas 2 2 30" xfId="9895"/>
    <cellStyle name="Notas 2 2 31" xfId="12921"/>
    <cellStyle name="Notas 2 2 32" xfId="9940"/>
    <cellStyle name="Notas 2 2 33" xfId="16918"/>
    <cellStyle name="Notas 2 2 34" xfId="14671"/>
    <cellStyle name="Notas 2 2 35" xfId="17446"/>
    <cellStyle name="Notas 2 2 36" xfId="17755"/>
    <cellStyle name="Notas 2 2 37" xfId="18050"/>
    <cellStyle name="Notas 2 2 38" xfId="18320"/>
    <cellStyle name="Notas 2 2 39" xfId="19666"/>
    <cellStyle name="Notas 2 2 4" xfId="3009"/>
    <cellStyle name="Notas 2 2 40" xfId="20082"/>
    <cellStyle name="Notas 2 2 41" xfId="20463"/>
    <cellStyle name="Notas 2 2 42" xfId="20961"/>
    <cellStyle name="Notas 2 2 5" xfId="3010"/>
    <cellStyle name="Notas 2 2 6" xfId="3011"/>
    <cellStyle name="Notas 2 2 7" xfId="3012"/>
    <cellStyle name="Notas 2 2 8" xfId="3013"/>
    <cellStyle name="Notas 2 2 9" xfId="3125"/>
    <cellStyle name="Notas 2 20" xfId="8205"/>
    <cellStyle name="Notas 2 21" xfId="8611"/>
    <cellStyle name="Notas 2 22" xfId="10264"/>
    <cellStyle name="Notas 2 23" xfId="12842"/>
    <cellStyle name="Notas 2 24" xfId="15092"/>
    <cellStyle name="Notas 2 25" xfId="11916"/>
    <cellStyle name="Notas 2 26" xfId="14704"/>
    <cellStyle name="Notas 2 27" xfId="15410"/>
    <cellStyle name="Notas 2 28" xfId="13420"/>
    <cellStyle name="Notas 2 29" xfId="11271"/>
    <cellStyle name="Notas 2 3" xfId="1742"/>
    <cellStyle name="Notas 2 3 10" xfId="4261"/>
    <cellStyle name="Notas 2 3 11" xfId="3884"/>
    <cellStyle name="Notas 2 3 12" xfId="5212"/>
    <cellStyle name="Notas 2 3 13" xfId="5725"/>
    <cellStyle name="Notas 2 3 14" xfId="6230"/>
    <cellStyle name="Notas 2 3 15" xfId="6741"/>
    <cellStyle name="Notas 2 3 16" xfId="7240"/>
    <cellStyle name="Notas 2 3 17" xfId="7734"/>
    <cellStyle name="Notas 2 3 18" xfId="8207"/>
    <cellStyle name="Notas 2 3 19" xfId="8613"/>
    <cellStyle name="Notas 2 3 2" xfId="3014"/>
    <cellStyle name="Notas 2 3 20" xfId="10266"/>
    <cellStyle name="Notas 2 3 21" xfId="12170"/>
    <cellStyle name="Notas 2 3 22" xfId="14842"/>
    <cellStyle name="Notas 2 3 23" xfId="15518"/>
    <cellStyle name="Notas 2 3 24" xfId="15883"/>
    <cellStyle name="Notas 2 3 25" xfId="16246"/>
    <cellStyle name="Notas 2 3 26" xfId="12634"/>
    <cellStyle name="Notas 2 3 27" xfId="17108"/>
    <cellStyle name="Notas 2 3 28" xfId="17309"/>
    <cellStyle name="Notas 2 3 29" xfId="17624"/>
    <cellStyle name="Notas 2 3 3" xfId="3015"/>
    <cellStyle name="Notas 2 3 30" xfId="17923"/>
    <cellStyle name="Notas 2 3 31" xfId="18206"/>
    <cellStyle name="Notas 2 3 32" xfId="18469"/>
    <cellStyle name="Notas 2 3 33" xfId="18703"/>
    <cellStyle name="Notas 2 3 34" xfId="18906"/>
    <cellStyle name="Notas 2 3 35" xfId="19078"/>
    <cellStyle name="Notas 2 3 36" xfId="19224"/>
    <cellStyle name="Notas 2 3 37" xfId="19345"/>
    <cellStyle name="Notas 2 3 38" xfId="19435"/>
    <cellStyle name="Notas 2 3 39" xfId="19667"/>
    <cellStyle name="Notas 2 3 4" xfId="3016"/>
    <cellStyle name="Notas 2 3 40" xfId="20206"/>
    <cellStyle name="Notas 2 3 41" xfId="20464"/>
    <cellStyle name="Notas 2 3 42" xfId="20913"/>
    <cellStyle name="Notas 2 3 5" xfId="3017"/>
    <cellStyle name="Notas 2 3 6" xfId="3018"/>
    <cellStyle name="Notas 2 3 7" xfId="3019"/>
    <cellStyle name="Notas 2 3 8" xfId="3020"/>
    <cellStyle name="Notas 2 3 9" xfId="3126"/>
    <cellStyle name="Notas 2 30" xfId="10009"/>
    <cellStyle name="Notas 2 31" xfId="10528"/>
    <cellStyle name="Notas 2 32" xfId="10640"/>
    <cellStyle name="Notas 2 33" xfId="17381"/>
    <cellStyle name="Notas 2 34" xfId="17693"/>
    <cellStyle name="Notas 2 35" xfId="17990"/>
    <cellStyle name="Notas 2 36" xfId="18265"/>
    <cellStyle name="Notas 2 37" xfId="18523"/>
    <cellStyle name="Notas 2 38" xfId="18750"/>
    <cellStyle name="Notas 2 39" xfId="18946"/>
    <cellStyle name="Notas 2 4" xfId="1743"/>
    <cellStyle name="Notas 2 4 10" xfId="7248"/>
    <cellStyle name="Notas 2 4 11" xfId="7741"/>
    <cellStyle name="Notas 2 4 12" xfId="8208"/>
    <cellStyle name="Notas 2 4 13" xfId="8614"/>
    <cellStyle name="Notas 2 4 14" xfId="10267"/>
    <cellStyle name="Notas 2 4 15" xfId="12533"/>
    <cellStyle name="Notas 2 4 16" xfId="15159"/>
    <cellStyle name="Notas 2 4 17" xfId="13314"/>
    <cellStyle name="Notas 2 4 18" xfId="12084"/>
    <cellStyle name="Notas 2 4 19" xfId="12714"/>
    <cellStyle name="Notas 2 4 2" xfId="3021"/>
    <cellStyle name="Notas 2 4 20" xfId="9891"/>
    <cellStyle name="Notas 2 4 21" xfId="16377"/>
    <cellStyle name="Notas 2 4 22" xfId="10764"/>
    <cellStyle name="Notas 2 4 23" xfId="11769"/>
    <cellStyle name="Notas 2 4 24" xfId="12742"/>
    <cellStyle name="Notas 2 4 25" xfId="13179"/>
    <cellStyle name="Notas 2 4 26" xfId="16456"/>
    <cellStyle name="Notas 2 4 27" xfId="10808"/>
    <cellStyle name="Notas 2 4 28" xfId="11029"/>
    <cellStyle name="Notas 2 4 29" xfId="14080"/>
    <cellStyle name="Notas 2 4 3" xfId="3127"/>
    <cellStyle name="Notas 2 4 30" xfId="17303"/>
    <cellStyle name="Notas 2 4 31" xfId="17618"/>
    <cellStyle name="Notas 2 4 32" xfId="17917"/>
    <cellStyle name="Notas 2 4 33" xfId="19668"/>
    <cellStyle name="Notas 2 4 34" xfId="20144"/>
    <cellStyle name="Notas 2 4 35" xfId="20465"/>
    <cellStyle name="Notas 2 4 36" xfId="20808"/>
    <cellStyle name="Notas 2 4 4" xfId="4267"/>
    <cellStyle name="Notas 2 4 5" xfId="3876"/>
    <cellStyle name="Notas 2 4 6" xfId="5219"/>
    <cellStyle name="Notas 2 4 7" xfId="5733"/>
    <cellStyle name="Notas 2 4 8" xfId="6238"/>
    <cellStyle name="Notas 2 4 9" xfId="6749"/>
    <cellStyle name="Notas 2 40" xfId="19111"/>
    <cellStyle name="Notas 2 41" xfId="19665"/>
    <cellStyle name="Notas 2 42" xfId="20205"/>
    <cellStyle name="Notas 2 43" xfId="20462"/>
    <cellStyle name="Notas 2 44" xfId="20994"/>
    <cellStyle name="Notas 2 5" xfId="1744"/>
    <cellStyle name="Notas 2 5 10" xfId="7243"/>
    <cellStyle name="Notas 2 5 11" xfId="7748"/>
    <cellStyle name="Notas 2 5 12" xfId="8210"/>
    <cellStyle name="Notas 2 5 13" xfId="8616"/>
    <cellStyle name="Notas 2 5 14" xfId="10268"/>
    <cellStyle name="Notas 2 5 15" xfId="11433"/>
    <cellStyle name="Notas 2 5 16" xfId="12332"/>
    <cellStyle name="Notas 2 5 17" xfId="11072"/>
    <cellStyle name="Notas 2 5 18" xfId="14519"/>
    <cellStyle name="Notas 2 5 19" xfId="9522"/>
    <cellStyle name="Notas 2 5 2" xfId="3022"/>
    <cellStyle name="Notas 2 5 20" xfId="13240"/>
    <cellStyle name="Notas 2 5 21" xfId="13885"/>
    <cellStyle name="Notas 2 5 22" xfId="15112"/>
    <cellStyle name="Notas 2 5 23" xfId="12125"/>
    <cellStyle name="Notas 2 5 24" xfId="17383"/>
    <cellStyle name="Notas 2 5 25" xfId="17695"/>
    <cellStyle name="Notas 2 5 26" xfId="17992"/>
    <cellStyle name="Notas 2 5 27" xfId="18267"/>
    <cellStyle name="Notas 2 5 28" xfId="18525"/>
    <cellStyle name="Notas 2 5 29" xfId="18752"/>
    <cellStyle name="Notas 2 5 3" xfId="3128"/>
    <cellStyle name="Notas 2 5 30" xfId="18947"/>
    <cellStyle name="Notas 2 5 31" xfId="19112"/>
    <cellStyle name="Notas 2 5 32" xfId="19251"/>
    <cellStyle name="Notas 2 5 33" xfId="19669"/>
    <cellStyle name="Notas 2 5 34" xfId="20113"/>
    <cellStyle name="Notas 2 5 35" xfId="20466"/>
    <cellStyle name="Notas 2 5 36" xfId="20938"/>
    <cellStyle name="Notas 2 5 4" xfId="4268"/>
    <cellStyle name="Notas 2 5 5" xfId="3875"/>
    <cellStyle name="Notas 2 5 6" xfId="5220"/>
    <cellStyle name="Notas 2 5 7" xfId="5740"/>
    <cellStyle name="Notas 2 5 8" xfId="6245"/>
    <cellStyle name="Notas 2 5 9" xfId="6750"/>
    <cellStyle name="Notas 2 6" xfId="1745"/>
    <cellStyle name="Notas 2 6 10" xfId="7250"/>
    <cellStyle name="Notas 2 6 11" xfId="7749"/>
    <cellStyle name="Notas 2 6 12" xfId="8211"/>
    <cellStyle name="Notas 2 6 13" xfId="8617"/>
    <cellStyle name="Notas 2 6 14" xfId="10269"/>
    <cellStyle name="Notas 2 6 15" xfId="14907"/>
    <cellStyle name="Notas 2 6 16" xfId="9152"/>
    <cellStyle name="Notas 2 6 17" xfId="12993"/>
    <cellStyle name="Notas 2 6 18" xfId="15251"/>
    <cellStyle name="Notas 2 6 19" xfId="15750"/>
    <cellStyle name="Notas 2 6 2" xfId="3023"/>
    <cellStyle name="Notas 2 6 20" xfId="14228"/>
    <cellStyle name="Notas 2 6 21" xfId="12399"/>
    <cellStyle name="Notas 2 6 22" xfId="14160"/>
    <cellStyle name="Notas 2 6 23" xfId="10088"/>
    <cellStyle name="Notas 2 6 24" xfId="17412"/>
    <cellStyle name="Notas 2 6 25" xfId="17722"/>
    <cellStyle name="Notas 2 6 26" xfId="18018"/>
    <cellStyle name="Notas 2 6 27" xfId="18290"/>
    <cellStyle name="Notas 2 6 28" xfId="18545"/>
    <cellStyle name="Notas 2 6 29" xfId="18771"/>
    <cellStyle name="Notas 2 6 3" xfId="3129"/>
    <cellStyle name="Notas 2 6 30" xfId="18965"/>
    <cellStyle name="Notas 2 6 31" xfId="19127"/>
    <cellStyle name="Notas 2 6 32" xfId="19264"/>
    <cellStyle name="Notas 2 6 33" xfId="19670"/>
    <cellStyle name="Notas 2 6 34" xfId="20067"/>
    <cellStyle name="Notas 2 6 35" xfId="20467"/>
    <cellStyle name="Notas 2 6 36" xfId="21600"/>
    <cellStyle name="Notas 2 6 4" xfId="4269"/>
    <cellStyle name="Notas 2 6 5" xfId="3874"/>
    <cellStyle name="Notas 2 6 6" xfId="5221"/>
    <cellStyle name="Notas 2 6 7" xfId="5741"/>
    <cellStyle name="Notas 2 6 8" xfId="6246"/>
    <cellStyle name="Notas 2 6 9" xfId="6751"/>
    <cellStyle name="Notas 2 7" xfId="3005"/>
    <cellStyle name="Notas 2 8" xfId="3024"/>
    <cellStyle name="Notas 2 9" xfId="3025"/>
    <cellStyle name="Notas 20" xfId="1746"/>
    <cellStyle name="Notas 20 10" xfId="3632"/>
    <cellStyle name="Notas 20 11" xfId="5403"/>
    <cellStyle name="Notas 20 12" xfId="5918"/>
    <cellStyle name="Notas 20 13" xfId="6423"/>
    <cellStyle name="Notas 20 14" xfId="6929"/>
    <cellStyle name="Notas 20 15" xfId="7427"/>
    <cellStyle name="Notas 20 16" xfId="7907"/>
    <cellStyle name="Notas 20 17" xfId="8369"/>
    <cellStyle name="Notas 20 18" xfId="10270"/>
    <cellStyle name="Notas 20 19" xfId="14576"/>
    <cellStyle name="Notas 20 2" xfId="1747"/>
    <cellStyle name="Notas 20 2 10" xfId="7426"/>
    <cellStyle name="Notas 20 2 11" xfId="7906"/>
    <cellStyle name="Notas 20 2 12" xfId="8368"/>
    <cellStyle name="Notas 20 2 13" xfId="10271"/>
    <cellStyle name="Notas 20 2 14" xfId="14244"/>
    <cellStyle name="Notas 20 2 15" xfId="9791"/>
    <cellStyle name="Notas 20 2 16" xfId="13176"/>
    <cellStyle name="Notas 20 2 17" xfId="15113"/>
    <cellStyle name="Notas 20 2 18" xfId="13758"/>
    <cellStyle name="Notas 20 2 19" xfId="9080"/>
    <cellStyle name="Notas 20 2 2" xfId="3275"/>
    <cellStyle name="Notas 20 2 20" xfId="12810"/>
    <cellStyle name="Notas 20 2 21" xfId="12222"/>
    <cellStyle name="Notas 20 2 22" xfId="14505"/>
    <cellStyle name="Notas 20 2 23" xfId="15403"/>
    <cellStyle name="Notas 20 2 24" xfId="16508"/>
    <cellStyle name="Notas 20 2 25" xfId="15631"/>
    <cellStyle name="Notas 20 2 26" xfId="15843"/>
    <cellStyle name="Notas 20 2 27" xfId="15211"/>
    <cellStyle name="Notas 20 2 28" xfId="16263"/>
    <cellStyle name="Notas 20 2 29" xfId="17354"/>
    <cellStyle name="Notas 20 2 3" xfId="4812"/>
    <cellStyle name="Notas 20 2 30" xfId="17667"/>
    <cellStyle name="Notas 20 2 31" xfId="17964"/>
    <cellStyle name="Notas 20 2 32" xfId="19672"/>
    <cellStyle name="Notas 20 2 33" xfId="20037"/>
    <cellStyle name="Notas 20 2 34" xfId="20469"/>
    <cellStyle name="Notas 20 2 35" xfId="21493"/>
    <cellStyle name="Notas 20 2 4" xfId="4499"/>
    <cellStyle name="Notas 20 2 5" xfId="3634"/>
    <cellStyle name="Notas 20 2 6" xfId="5402"/>
    <cellStyle name="Notas 20 2 7" xfId="5917"/>
    <cellStyle name="Notas 20 2 8" xfId="6422"/>
    <cellStyle name="Notas 20 2 9" xfId="6928"/>
    <cellStyle name="Notas 20 20" xfId="9468"/>
    <cellStyle name="Notas 20 21" xfId="11817"/>
    <cellStyle name="Notas 20 22" xfId="15289"/>
    <cellStyle name="Notas 20 23" xfId="15789"/>
    <cellStyle name="Notas 20 24" xfId="10067"/>
    <cellStyle name="Notas 20 25" xfId="16493"/>
    <cellStyle name="Notas 20 26" xfId="13985"/>
    <cellStyle name="Notas 20 27" xfId="11527"/>
    <cellStyle name="Notas 20 28" xfId="17263"/>
    <cellStyle name="Notas 20 29" xfId="17581"/>
    <cellStyle name="Notas 20 3" xfId="1748"/>
    <cellStyle name="Notas 20 3 10" xfId="7425"/>
    <cellStyle name="Notas 20 3 11" xfId="7905"/>
    <cellStyle name="Notas 20 3 12" xfId="8367"/>
    <cellStyle name="Notas 20 3 13" xfId="10272"/>
    <cellStyle name="Notas 20 3 14" xfId="13903"/>
    <cellStyle name="Notas 20 3 15" xfId="9032"/>
    <cellStyle name="Notas 20 3 16" xfId="11535"/>
    <cellStyle name="Notas 20 3 17" xfId="12068"/>
    <cellStyle name="Notas 20 3 18" xfId="15333"/>
    <cellStyle name="Notas 20 3 19" xfId="9764"/>
    <cellStyle name="Notas 20 3 2" xfId="3276"/>
    <cellStyle name="Notas 20 3 20" xfId="13222"/>
    <cellStyle name="Notas 20 3 21" xfId="14219"/>
    <cellStyle name="Notas 20 3 22" xfId="11307"/>
    <cellStyle name="Notas 20 3 23" xfId="9871"/>
    <cellStyle name="Notas 20 3 24" xfId="15248"/>
    <cellStyle name="Notas 20 3 25" xfId="10066"/>
    <cellStyle name="Notas 20 3 26" xfId="10056"/>
    <cellStyle name="Notas 20 3 27" xfId="16633"/>
    <cellStyle name="Notas 20 3 28" xfId="14877"/>
    <cellStyle name="Notas 20 3 29" xfId="15187"/>
    <cellStyle name="Notas 20 3 3" xfId="4813"/>
    <cellStyle name="Notas 20 3 30" xfId="15300"/>
    <cellStyle name="Notas 20 3 31" xfId="10625"/>
    <cellStyle name="Notas 20 3 32" xfId="19673"/>
    <cellStyle name="Notas 20 3 33" xfId="20028"/>
    <cellStyle name="Notas 20 3 34" xfId="20470"/>
    <cellStyle name="Notas 20 3 35" xfId="21301"/>
    <cellStyle name="Notas 20 3 4" xfId="4498"/>
    <cellStyle name="Notas 20 3 5" xfId="3635"/>
    <cellStyle name="Notas 20 3 6" xfId="5401"/>
    <cellStyle name="Notas 20 3 7" xfId="5916"/>
    <cellStyle name="Notas 20 3 8" xfId="6421"/>
    <cellStyle name="Notas 20 3 9" xfId="6927"/>
    <cellStyle name="Notas 20 30" xfId="17882"/>
    <cellStyle name="Notas 20 31" xfId="18169"/>
    <cellStyle name="Notas 20 32" xfId="18435"/>
    <cellStyle name="Notas 20 33" xfId="18674"/>
    <cellStyle name="Notas 20 34" xfId="18883"/>
    <cellStyle name="Notas 20 35" xfId="19059"/>
    <cellStyle name="Notas 20 36" xfId="19208"/>
    <cellStyle name="Notas 20 37" xfId="19671"/>
    <cellStyle name="Notas 20 38" xfId="20054"/>
    <cellStyle name="Notas 20 39" xfId="20468"/>
    <cellStyle name="Notas 20 4" xfId="1749"/>
    <cellStyle name="Notas 20 4 10" xfId="7418"/>
    <cellStyle name="Notas 20 4 11" xfId="7904"/>
    <cellStyle name="Notas 20 4 12" xfId="8366"/>
    <cellStyle name="Notas 20 4 13" xfId="10273"/>
    <cellStyle name="Notas 20 4 14" xfId="13557"/>
    <cellStyle name="Notas 20 4 15" xfId="10728"/>
    <cellStyle name="Notas 20 4 16" xfId="11396"/>
    <cellStyle name="Notas 20 4 17" xfId="12330"/>
    <cellStyle name="Notas 20 4 18" xfId="11074"/>
    <cellStyle name="Notas 20 4 19" xfId="12914"/>
    <cellStyle name="Notas 20 4 2" xfId="3277"/>
    <cellStyle name="Notas 20 4 20" xfId="9893"/>
    <cellStyle name="Notas 20 4 21" xfId="12377"/>
    <cellStyle name="Notas 20 4 22" xfId="13622"/>
    <cellStyle name="Notas 20 4 23" xfId="16528"/>
    <cellStyle name="Notas 20 4 24" xfId="12293"/>
    <cellStyle name="Notas 20 4 25" xfId="16381"/>
    <cellStyle name="Notas 20 4 26" xfId="10760"/>
    <cellStyle name="Notas 20 4 27" xfId="16294"/>
    <cellStyle name="Notas 20 4 28" xfId="12296"/>
    <cellStyle name="Notas 20 4 29" xfId="13328"/>
    <cellStyle name="Notas 20 4 3" xfId="4814"/>
    <cellStyle name="Notas 20 4 30" xfId="16782"/>
    <cellStyle name="Notas 20 4 31" xfId="13519"/>
    <cellStyle name="Notas 20 4 32" xfId="19674"/>
    <cellStyle name="Notas 20 4 33" xfId="20016"/>
    <cellStyle name="Notas 20 4 34" xfId="20471"/>
    <cellStyle name="Notas 20 4 35" xfId="20886"/>
    <cellStyle name="Notas 20 4 4" xfId="4497"/>
    <cellStyle name="Notas 20 4 5" xfId="3636"/>
    <cellStyle name="Notas 20 4 6" xfId="5400"/>
    <cellStyle name="Notas 20 4 7" xfId="5915"/>
    <cellStyle name="Notas 20 4 8" xfId="6414"/>
    <cellStyle name="Notas 20 4 9" xfId="6926"/>
    <cellStyle name="Notas 20 40" xfId="21575"/>
    <cellStyle name="Notas 20 5" xfId="1750"/>
    <cellStyle name="Notas 20 5 10" xfId="7423"/>
    <cellStyle name="Notas 20 5 11" xfId="7897"/>
    <cellStyle name="Notas 20 5 12" xfId="8359"/>
    <cellStyle name="Notas 20 5 13" xfId="10274"/>
    <cellStyle name="Notas 20 5 14" xfId="13198"/>
    <cellStyle name="Notas 20 5 15" xfId="10885"/>
    <cellStyle name="Notas 20 5 16" xfId="12702"/>
    <cellStyle name="Notas 20 5 17" xfId="14990"/>
    <cellStyle name="Notas 20 5 18" xfId="11614"/>
    <cellStyle name="Notas 20 5 19" xfId="9768"/>
    <cellStyle name="Notas 20 5 2" xfId="3278"/>
    <cellStyle name="Notas 20 5 20" xfId="17022"/>
    <cellStyle name="Notas 20 5 21" xfId="9096"/>
    <cellStyle name="Notas 20 5 22" xfId="11102"/>
    <cellStyle name="Notas 20 5 23" xfId="16996"/>
    <cellStyle name="Notas 20 5 24" xfId="10774"/>
    <cellStyle name="Notas 20 5 25" xfId="14383"/>
    <cellStyle name="Notas 20 5 26" xfId="15311"/>
    <cellStyle name="Notas 20 5 27" xfId="12808"/>
    <cellStyle name="Notas 20 5 28" xfId="13511"/>
    <cellStyle name="Notas 20 5 29" xfId="17410"/>
    <cellStyle name="Notas 20 5 3" xfId="4815"/>
    <cellStyle name="Notas 20 5 30" xfId="17720"/>
    <cellStyle name="Notas 20 5 31" xfId="18016"/>
    <cellStyle name="Notas 20 5 32" xfId="19675"/>
    <cellStyle name="Notas 20 5 33" xfId="19998"/>
    <cellStyle name="Notas 20 5 34" xfId="20472"/>
    <cellStyle name="Notas 20 5 35" xfId="21327"/>
    <cellStyle name="Notas 20 5 4" xfId="4496"/>
    <cellStyle name="Notas 20 5 5" xfId="3637"/>
    <cellStyle name="Notas 20 5 6" xfId="5399"/>
    <cellStyle name="Notas 20 5 7" xfId="5908"/>
    <cellStyle name="Notas 20 5 8" xfId="6419"/>
    <cellStyle name="Notas 20 5 9" xfId="6925"/>
    <cellStyle name="Notas 20 6" xfId="1751"/>
    <cellStyle name="Notas 20 6 10" xfId="7422"/>
    <cellStyle name="Notas 20 6 11" xfId="7902"/>
    <cellStyle name="Notas 20 6 12" xfId="8364"/>
    <cellStyle name="Notas 20 6 13" xfId="10275"/>
    <cellStyle name="Notas 20 6 14" xfId="12843"/>
    <cellStyle name="Notas 20 6 15" xfId="14785"/>
    <cellStyle name="Notas 20 6 16" xfId="15480"/>
    <cellStyle name="Notas 20 6 17" xfId="15854"/>
    <cellStyle name="Notas 20 6 18" xfId="16213"/>
    <cellStyle name="Notas 20 6 19" xfId="10794"/>
    <cellStyle name="Notas 20 6 2" xfId="3279"/>
    <cellStyle name="Notas 20 6 20" xfId="11513"/>
    <cellStyle name="Notas 20 6 21" xfId="15295"/>
    <cellStyle name="Notas 20 6 22" xfId="12557"/>
    <cellStyle name="Notas 20 6 23" xfId="12999"/>
    <cellStyle name="Notas 20 6 24" xfId="16330"/>
    <cellStyle name="Notas 20 6 25" xfId="13138"/>
    <cellStyle name="Notas 20 6 26" xfId="16937"/>
    <cellStyle name="Notas 20 6 27" xfId="14551"/>
    <cellStyle name="Notas 20 6 28" xfId="12063"/>
    <cellStyle name="Notas 20 6 29" xfId="13777"/>
    <cellStyle name="Notas 20 6 3" xfId="4816"/>
    <cellStyle name="Notas 20 6 30" xfId="14454"/>
    <cellStyle name="Notas 20 6 31" xfId="16665"/>
    <cellStyle name="Notas 20 6 32" xfId="19676"/>
    <cellStyle name="Notas 20 6 33" xfId="19970"/>
    <cellStyle name="Notas 20 6 34" xfId="20473"/>
    <cellStyle name="Notas 20 6 35" xfId="21187"/>
    <cellStyle name="Notas 20 6 4" xfId="4495"/>
    <cellStyle name="Notas 20 6 5" xfId="3638"/>
    <cellStyle name="Notas 20 6 6" xfId="5392"/>
    <cellStyle name="Notas 20 6 7" xfId="5913"/>
    <cellStyle name="Notas 20 6 8" xfId="6418"/>
    <cellStyle name="Notas 20 6 9" xfId="6918"/>
    <cellStyle name="Notas 20 7" xfId="3274"/>
    <cellStyle name="Notas 20 8" xfId="4811"/>
    <cellStyle name="Notas 20 9" xfId="4500"/>
    <cellStyle name="Notas 21" xfId="1752"/>
    <cellStyle name="Notas 21 10" xfId="3639"/>
    <cellStyle name="Notas 21 11" xfId="5397"/>
    <cellStyle name="Notas 21 12" xfId="5912"/>
    <cellStyle name="Notas 21 13" xfId="6417"/>
    <cellStyle name="Notas 21 14" xfId="6923"/>
    <cellStyle name="Notas 21 15" xfId="7421"/>
    <cellStyle name="Notas 21 16" xfId="7901"/>
    <cellStyle name="Notas 21 17" xfId="8363"/>
    <cellStyle name="Notas 21 18" xfId="10276"/>
    <cellStyle name="Notas 21 19" xfId="11697"/>
    <cellStyle name="Notas 21 2" xfId="1753"/>
    <cellStyle name="Notas 21 2 10" xfId="7420"/>
    <cellStyle name="Notas 21 2 11" xfId="7900"/>
    <cellStyle name="Notas 21 2 12" xfId="8362"/>
    <cellStyle name="Notas 21 2 13" xfId="10277"/>
    <cellStyle name="Notas 21 2 14" xfId="12171"/>
    <cellStyle name="Notas 21 2 15" xfId="14499"/>
    <cellStyle name="Notas 21 2 16" xfId="9218"/>
    <cellStyle name="Notas 21 2 17" xfId="14384"/>
    <cellStyle name="Notas 21 2 18" xfId="9663"/>
    <cellStyle name="Notas 21 2 19" xfId="11979"/>
    <cellStyle name="Notas 21 2 2" xfId="3281"/>
    <cellStyle name="Notas 21 2 20" xfId="17068"/>
    <cellStyle name="Notas 21 2 21" xfId="16036"/>
    <cellStyle name="Notas 21 2 22" xfId="15915"/>
    <cellStyle name="Notas 21 2 23" xfId="13637"/>
    <cellStyle name="Notas 21 2 24" xfId="14680"/>
    <cellStyle name="Notas 21 2 25" xfId="17160"/>
    <cellStyle name="Notas 21 2 26" xfId="16558"/>
    <cellStyle name="Notas 21 2 27" xfId="16784"/>
    <cellStyle name="Notas 21 2 28" xfId="14296"/>
    <cellStyle name="Notas 21 2 29" xfId="14849"/>
    <cellStyle name="Notas 21 2 3" xfId="4818"/>
    <cellStyle name="Notas 21 2 30" xfId="11096"/>
    <cellStyle name="Notas 21 2 31" xfId="16566"/>
    <cellStyle name="Notas 21 2 32" xfId="19678"/>
    <cellStyle name="Notas 21 2 33" xfId="19964"/>
    <cellStyle name="Notas 21 2 34" xfId="20475"/>
    <cellStyle name="Notas 21 2 35" xfId="21314"/>
    <cellStyle name="Notas 21 2 4" xfId="4493"/>
    <cellStyle name="Notas 21 2 5" xfId="3640"/>
    <cellStyle name="Notas 21 2 6" xfId="5396"/>
    <cellStyle name="Notas 21 2 7" xfId="5911"/>
    <cellStyle name="Notas 21 2 8" xfId="6416"/>
    <cellStyle name="Notas 21 2 9" xfId="6922"/>
    <cellStyle name="Notas 21 20" xfId="13821"/>
    <cellStyle name="Notas 21 21" xfId="9874"/>
    <cellStyle name="Notas 21 22" xfId="12834"/>
    <cellStyle name="Notas 21 23" xfId="10958"/>
    <cellStyle name="Notas 21 24" xfId="12812"/>
    <cellStyle name="Notas 21 25" xfId="12099"/>
    <cellStyle name="Notas 21 26" xfId="14421"/>
    <cellStyle name="Notas 21 27" xfId="13061"/>
    <cellStyle name="Notas 21 28" xfId="14435"/>
    <cellStyle name="Notas 21 29" xfId="11814"/>
    <cellStyle name="Notas 21 3" xfId="1754"/>
    <cellStyle name="Notas 21 3 10" xfId="7419"/>
    <cellStyle name="Notas 21 3 11" xfId="7899"/>
    <cellStyle name="Notas 21 3 12" xfId="8361"/>
    <cellStyle name="Notas 21 3 13" xfId="10278"/>
    <cellStyle name="Notas 21 3 14" xfId="12532"/>
    <cellStyle name="Notas 21 3 15" xfId="12645"/>
    <cellStyle name="Notas 21 3 16" xfId="14831"/>
    <cellStyle name="Notas 21 3 17" xfId="15506"/>
    <cellStyle name="Notas 21 3 18" xfId="15874"/>
    <cellStyle name="Notas 21 3 19" xfId="12320"/>
    <cellStyle name="Notas 21 3 2" xfId="3282"/>
    <cellStyle name="Notas 21 3 20" xfId="14632"/>
    <cellStyle name="Notas 21 3 21" xfId="14156"/>
    <cellStyle name="Notas 21 3 22" xfId="12206"/>
    <cellStyle name="Notas 21 3 23" xfId="13128"/>
    <cellStyle name="Notas 21 3 24" xfId="9302"/>
    <cellStyle name="Notas 21 3 25" xfId="9750"/>
    <cellStyle name="Notas 21 3 26" xfId="16884"/>
    <cellStyle name="Notas 21 3 27" xfId="15563"/>
    <cellStyle name="Notas 21 3 28" xfId="16053"/>
    <cellStyle name="Notas 21 3 29" xfId="11867"/>
    <cellStyle name="Notas 21 3 3" xfId="4819"/>
    <cellStyle name="Notas 21 3 30" xfId="13329"/>
    <cellStyle name="Notas 21 3 31" xfId="14859"/>
    <cellStyle name="Notas 21 3 32" xfId="19679"/>
    <cellStyle name="Notas 21 3 33" xfId="19982"/>
    <cellStyle name="Notas 21 3 34" xfId="20476"/>
    <cellStyle name="Notas 21 3 35" xfId="21472"/>
    <cellStyle name="Notas 21 3 4" xfId="4492"/>
    <cellStyle name="Notas 21 3 5" xfId="3641"/>
    <cellStyle name="Notas 21 3 6" xfId="5395"/>
    <cellStyle name="Notas 21 3 7" xfId="5910"/>
    <cellStyle name="Notas 21 3 8" xfId="6415"/>
    <cellStyle name="Notas 21 3 9" xfId="6921"/>
    <cellStyle name="Notas 21 30" xfId="13854"/>
    <cellStyle name="Notas 21 31" xfId="16017"/>
    <cellStyle name="Notas 21 32" xfId="14681"/>
    <cellStyle name="Notas 21 33" xfId="11180"/>
    <cellStyle name="Notas 21 34" xfId="12897"/>
    <cellStyle name="Notas 21 35" xfId="14068"/>
    <cellStyle name="Notas 21 36" xfId="10001"/>
    <cellStyle name="Notas 21 37" xfId="19677"/>
    <cellStyle name="Notas 21 38" xfId="19976"/>
    <cellStyle name="Notas 21 39" xfId="20474"/>
    <cellStyle name="Notas 21 4" xfId="1755"/>
    <cellStyle name="Notas 21 4 10" xfId="7412"/>
    <cellStyle name="Notas 21 4 11" xfId="7898"/>
    <cellStyle name="Notas 21 4 12" xfId="8360"/>
    <cellStyle name="Notas 21 4 13" xfId="10279"/>
    <cellStyle name="Notas 21 4 14" xfId="11432"/>
    <cellStyle name="Notas 21 4 15" xfId="13977"/>
    <cellStyle name="Notas 21 4 16" xfId="10068"/>
    <cellStyle name="Notas 21 4 17" xfId="12154"/>
    <cellStyle name="Notas 21 4 18" xfId="11315"/>
    <cellStyle name="Notas 21 4 19" xfId="9427"/>
    <cellStyle name="Notas 21 4 2" xfId="3283"/>
    <cellStyle name="Notas 21 4 20" xfId="11989"/>
    <cellStyle name="Notas 21 4 21" xfId="16288"/>
    <cellStyle name="Notas 21 4 22" xfId="12610"/>
    <cellStyle name="Notas 21 4 23" xfId="17401"/>
    <cellStyle name="Notas 21 4 24" xfId="17712"/>
    <cellStyle name="Notas 21 4 25" xfId="18008"/>
    <cellStyle name="Notas 21 4 26" xfId="18281"/>
    <cellStyle name="Notas 21 4 27" xfId="18538"/>
    <cellStyle name="Notas 21 4 28" xfId="18764"/>
    <cellStyle name="Notas 21 4 29" xfId="18959"/>
    <cellStyle name="Notas 21 4 3" xfId="4820"/>
    <cellStyle name="Notas 21 4 30" xfId="19124"/>
    <cellStyle name="Notas 21 4 31" xfId="19262"/>
    <cellStyle name="Notas 21 4 32" xfId="19680"/>
    <cellStyle name="Notas 21 4 33" xfId="20184"/>
    <cellStyle name="Notas 21 4 34" xfId="20477"/>
    <cellStyle name="Notas 21 4 35" xfId="21192"/>
    <cellStyle name="Notas 21 4 4" xfId="4491"/>
    <cellStyle name="Notas 21 4 5" xfId="3642"/>
    <cellStyle name="Notas 21 4 6" xfId="5394"/>
    <cellStyle name="Notas 21 4 7" xfId="5909"/>
    <cellStyle name="Notas 21 4 8" xfId="6408"/>
    <cellStyle name="Notas 21 4 9" xfId="6920"/>
    <cellStyle name="Notas 21 40" xfId="21205"/>
    <cellStyle name="Notas 21 5" xfId="1756"/>
    <cellStyle name="Notas 21 5 10" xfId="7417"/>
    <cellStyle name="Notas 21 5 11" xfId="7891"/>
    <cellStyle name="Notas 21 5 12" xfId="8353"/>
    <cellStyle name="Notas 21 5 13" xfId="10280"/>
    <cellStyle name="Notas 21 5 14" xfId="14908"/>
    <cellStyle name="Notas 21 5 15" xfId="9151"/>
    <cellStyle name="Notas 21 5 16" xfId="13346"/>
    <cellStyle name="Notas 21 5 17" xfId="15273"/>
    <cellStyle name="Notas 21 5 18" xfId="15770"/>
    <cellStyle name="Notas 21 5 19" xfId="15602"/>
    <cellStyle name="Notas 21 5 2" xfId="3284"/>
    <cellStyle name="Notas 21 5 20" xfId="14485"/>
    <cellStyle name="Notas 21 5 21" xfId="13929"/>
    <cellStyle name="Notas 21 5 22" xfId="15307"/>
    <cellStyle name="Notas 21 5 23" xfId="12793"/>
    <cellStyle name="Notas 21 5 24" xfId="12150"/>
    <cellStyle name="Notas 21 5 25" xfId="16642"/>
    <cellStyle name="Notas 21 5 26" xfId="13585"/>
    <cellStyle name="Notas 21 5 27" xfId="16157"/>
    <cellStyle name="Notas 21 5 28" xfId="15987"/>
    <cellStyle name="Notas 21 5 29" xfId="13967"/>
    <cellStyle name="Notas 21 5 3" xfId="4821"/>
    <cellStyle name="Notas 21 5 30" xfId="17394"/>
    <cellStyle name="Notas 21 5 31" xfId="17706"/>
    <cellStyle name="Notas 21 5 32" xfId="19681"/>
    <cellStyle name="Notas 21 5 33" xfId="20124"/>
    <cellStyle name="Notas 21 5 34" xfId="20478"/>
    <cellStyle name="Notas 21 5 35" xfId="21480"/>
    <cellStyle name="Notas 21 5 4" xfId="4490"/>
    <cellStyle name="Notas 21 5 5" xfId="3643"/>
    <cellStyle name="Notas 21 5 6" xfId="5393"/>
    <cellStyle name="Notas 21 5 7" xfId="5902"/>
    <cellStyle name="Notas 21 5 8" xfId="6413"/>
    <cellStyle name="Notas 21 5 9" xfId="6919"/>
    <cellStyle name="Notas 21 6" xfId="1757"/>
    <cellStyle name="Notas 21 6 10" xfId="7416"/>
    <cellStyle name="Notas 21 6 11" xfId="7896"/>
    <cellStyle name="Notas 21 6 12" xfId="8358"/>
    <cellStyle name="Notas 21 6 13" xfId="10281"/>
    <cellStyle name="Notas 21 6 14" xfId="14577"/>
    <cellStyle name="Notas 21 6 15" xfId="9467"/>
    <cellStyle name="Notas 21 6 16" xfId="12752"/>
    <cellStyle name="Notas 21 6 17" xfId="14155"/>
    <cellStyle name="Notas 21 6 18" xfId="9546"/>
    <cellStyle name="Notas 21 6 19" xfId="16276"/>
    <cellStyle name="Notas 21 6 2" xfId="3285"/>
    <cellStyle name="Notas 21 6 20" xfId="12158"/>
    <cellStyle name="Notas 21 6 21" xfId="16010"/>
    <cellStyle name="Notas 21 6 22" xfId="11883"/>
    <cellStyle name="Notas 21 6 23" xfId="10061"/>
    <cellStyle name="Notas 21 6 24" xfId="14033"/>
    <cellStyle name="Notas 21 6 25" xfId="10157"/>
    <cellStyle name="Notas 21 6 26" xfId="9564"/>
    <cellStyle name="Notas 21 6 27" xfId="12412"/>
    <cellStyle name="Notas 21 6 28" xfId="15551"/>
    <cellStyle name="Notas 21 6 29" xfId="11222"/>
    <cellStyle name="Notas 21 6 3" xfId="4822"/>
    <cellStyle name="Notas 21 6 30" xfId="14800"/>
    <cellStyle name="Notas 21 6 31" xfId="17320"/>
    <cellStyle name="Notas 21 6 32" xfId="19682"/>
    <cellStyle name="Notas 21 6 33" xfId="20091"/>
    <cellStyle name="Notas 21 6 34" xfId="20479"/>
    <cellStyle name="Notas 21 6 35" xfId="21353"/>
    <cellStyle name="Notas 21 6 4" xfId="4489"/>
    <cellStyle name="Notas 21 6 5" xfId="3644"/>
    <cellStyle name="Notas 21 6 6" xfId="5386"/>
    <cellStyle name="Notas 21 6 7" xfId="5907"/>
    <cellStyle name="Notas 21 6 8" xfId="6412"/>
    <cellStyle name="Notas 21 6 9" xfId="6912"/>
    <cellStyle name="Notas 21 7" xfId="3280"/>
    <cellStyle name="Notas 21 8" xfId="4817"/>
    <cellStyle name="Notas 21 9" xfId="4494"/>
    <cellStyle name="Notas 22" xfId="1758"/>
    <cellStyle name="Notas 22 10" xfId="3645"/>
    <cellStyle name="Notas 22 11" xfId="5391"/>
    <cellStyle name="Notas 22 12" xfId="5906"/>
    <cellStyle name="Notas 22 13" xfId="6411"/>
    <cellStyle name="Notas 22 14" xfId="6917"/>
    <cellStyle name="Notas 22 15" xfId="7415"/>
    <cellStyle name="Notas 22 16" xfId="7895"/>
    <cellStyle name="Notas 22 17" xfId="8357"/>
    <cellStyle name="Notas 22 18" xfId="10282"/>
    <cellStyle name="Notas 22 19" xfId="14245"/>
    <cellStyle name="Notas 22 2" xfId="1759"/>
    <cellStyle name="Notas 22 2 10" xfId="7414"/>
    <cellStyle name="Notas 22 2 11" xfId="7894"/>
    <cellStyle name="Notas 22 2 12" xfId="8356"/>
    <cellStyle name="Notas 22 2 13" xfId="10283"/>
    <cellStyle name="Notas 22 2 14" xfId="13904"/>
    <cellStyle name="Notas 22 2 15" xfId="9031"/>
    <cellStyle name="Notas 22 2 16" xfId="12627"/>
    <cellStyle name="Notas 22 2 17" xfId="11963"/>
    <cellStyle name="Notas 22 2 18" xfId="11844"/>
    <cellStyle name="Notas 22 2 19" xfId="16709"/>
    <cellStyle name="Notas 22 2 2" xfId="3287"/>
    <cellStyle name="Notas 22 2 20" xfId="15179"/>
    <cellStyle name="Notas 22 2 21" xfId="11347"/>
    <cellStyle name="Notas 22 2 22" xfId="14482"/>
    <cellStyle name="Notas 22 2 23" xfId="10934"/>
    <cellStyle name="Notas 22 2 24" xfId="16681"/>
    <cellStyle name="Notas 22 2 25" xfId="14081"/>
    <cellStyle name="Notas 22 2 26" xfId="14199"/>
    <cellStyle name="Notas 22 2 27" xfId="15423"/>
    <cellStyle name="Notas 22 2 28" xfId="16138"/>
    <cellStyle name="Notas 22 2 29" xfId="16234"/>
    <cellStyle name="Notas 22 2 3" xfId="4824"/>
    <cellStyle name="Notas 22 2 30" xfId="11794"/>
    <cellStyle name="Notas 22 2 31" xfId="9511"/>
    <cellStyle name="Notas 22 2 32" xfId="19684"/>
    <cellStyle name="Notas 22 2 33" xfId="20081"/>
    <cellStyle name="Notas 22 2 34" xfId="20481"/>
    <cellStyle name="Notas 22 2 35" xfId="21402"/>
    <cellStyle name="Notas 22 2 4" xfId="4487"/>
    <cellStyle name="Notas 22 2 5" xfId="3646"/>
    <cellStyle name="Notas 22 2 6" xfId="5390"/>
    <cellStyle name="Notas 22 2 7" xfId="5905"/>
    <cellStyle name="Notas 22 2 8" xfId="6410"/>
    <cellStyle name="Notas 22 2 9" xfId="6916"/>
    <cellStyle name="Notas 22 20" xfId="9790"/>
    <cellStyle name="Notas 22 21" xfId="13534"/>
    <cellStyle name="Notas 22 22" xfId="10751"/>
    <cellStyle name="Notas 22 23" xfId="12492"/>
    <cellStyle name="Notas 22 24" xfId="11313"/>
    <cellStyle name="Notas 22 25" xfId="13767"/>
    <cellStyle name="Notas 22 26" xfId="11533"/>
    <cellStyle name="Notas 22 27" xfId="10562"/>
    <cellStyle name="Notas 22 28" xfId="16500"/>
    <cellStyle name="Notas 22 29" xfId="12599"/>
    <cellStyle name="Notas 22 3" xfId="1760"/>
    <cellStyle name="Notas 22 3 10" xfId="7413"/>
    <cellStyle name="Notas 22 3 11" xfId="7893"/>
    <cellStyle name="Notas 22 3 12" xfId="8355"/>
    <cellStyle name="Notas 22 3 13" xfId="10284"/>
    <cellStyle name="Notas 22 3 14" xfId="13558"/>
    <cellStyle name="Notas 22 3 15" xfId="10727"/>
    <cellStyle name="Notas 22 3 16" xfId="12494"/>
    <cellStyle name="Notas 22 3 17" xfId="14459"/>
    <cellStyle name="Notas 22 3 18" xfId="9261"/>
    <cellStyle name="Notas 22 3 19" xfId="15061"/>
    <cellStyle name="Notas 22 3 2" xfId="3288"/>
    <cellStyle name="Notas 22 3 20" xfId="16886"/>
    <cellStyle name="Notas 22 3 21" xfId="16209"/>
    <cellStyle name="Notas 22 3 22" xfId="14796"/>
    <cellStyle name="Notas 22 3 23" xfId="15225"/>
    <cellStyle name="Notas 22 3 24" xfId="17228"/>
    <cellStyle name="Notas 22 3 25" xfId="17548"/>
    <cellStyle name="Notas 22 3 26" xfId="17850"/>
    <cellStyle name="Notas 22 3 27" xfId="18139"/>
    <cellStyle name="Notas 22 3 28" xfId="18406"/>
    <cellStyle name="Notas 22 3 29" xfId="18647"/>
    <cellStyle name="Notas 22 3 3" xfId="4825"/>
    <cellStyle name="Notas 22 3 30" xfId="18861"/>
    <cellStyle name="Notas 22 3 31" xfId="19041"/>
    <cellStyle name="Notas 22 3 32" xfId="19685"/>
    <cellStyle name="Notas 22 3 33" xfId="20103"/>
    <cellStyle name="Notas 22 3 34" xfId="20482"/>
    <cellStyle name="Notas 22 3 35" xfId="20783"/>
    <cellStyle name="Notas 22 3 4" xfId="4486"/>
    <cellStyle name="Notas 22 3 5" xfId="3647"/>
    <cellStyle name="Notas 22 3 6" xfId="5389"/>
    <cellStyle name="Notas 22 3 7" xfId="5904"/>
    <cellStyle name="Notas 22 3 8" xfId="6409"/>
    <cellStyle name="Notas 22 3 9" xfId="6915"/>
    <cellStyle name="Notas 22 30" xfId="12010"/>
    <cellStyle name="Notas 22 31" xfId="11770"/>
    <cellStyle name="Notas 22 32" xfId="9568"/>
    <cellStyle name="Notas 22 33" xfId="10893"/>
    <cellStyle name="Notas 22 34" xfId="13932"/>
    <cellStyle name="Notas 22 35" xfId="13046"/>
    <cellStyle name="Notas 22 36" xfId="16775"/>
    <cellStyle name="Notas 22 37" xfId="19683"/>
    <cellStyle name="Notas 22 38" xfId="19944"/>
    <cellStyle name="Notas 22 39" xfId="20480"/>
    <cellStyle name="Notas 22 4" xfId="1761"/>
    <cellStyle name="Notas 22 4 10" xfId="7406"/>
    <cellStyle name="Notas 22 4 11" xfId="7892"/>
    <cellStyle name="Notas 22 4 12" xfId="8354"/>
    <cellStyle name="Notas 22 4 13" xfId="10285"/>
    <cellStyle name="Notas 22 4 14" xfId="13199"/>
    <cellStyle name="Notas 22 4 15" xfId="14667"/>
    <cellStyle name="Notas 22 4 16" xfId="13070"/>
    <cellStyle name="Notas 22 4 17" xfId="12000"/>
    <cellStyle name="Notas 22 4 18" xfId="12968"/>
    <cellStyle name="Notas 22 4 19" xfId="11620"/>
    <cellStyle name="Notas 22 4 2" xfId="3289"/>
    <cellStyle name="Notas 22 4 20" xfId="11957"/>
    <cellStyle name="Notas 22 4 21" xfId="14663"/>
    <cellStyle name="Notas 22 4 22" xfId="15437"/>
    <cellStyle name="Notas 22 4 23" xfId="14187"/>
    <cellStyle name="Notas 22 4 24" xfId="12556"/>
    <cellStyle name="Notas 22 4 25" xfId="15589"/>
    <cellStyle name="Notas 22 4 26" xfId="14961"/>
    <cellStyle name="Notas 22 4 27" xfId="9575"/>
    <cellStyle name="Notas 22 4 28" xfId="9445"/>
    <cellStyle name="Notas 22 4 29" xfId="9321"/>
    <cellStyle name="Notas 22 4 3" xfId="4826"/>
    <cellStyle name="Notas 22 4 30" xfId="9815"/>
    <cellStyle name="Notas 22 4 31" xfId="10096"/>
    <cellStyle name="Notas 22 4 32" xfId="19686"/>
    <cellStyle name="Notas 22 4 33" xfId="20094"/>
    <cellStyle name="Notas 22 4 34" xfId="20483"/>
    <cellStyle name="Notas 22 4 35" xfId="21474"/>
    <cellStyle name="Notas 22 4 4" xfId="4485"/>
    <cellStyle name="Notas 22 4 5" xfId="3648"/>
    <cellStyle name="Notas 22 4 6" xfId="5388"/>
    <cellStyle name="Notas 22 4 7" xfId="5903"/>
    <cellStyle name="Notas 22 4 8" xfId="6402"/>
    <cellStyle name="Notas 22 4 9" xfId="6914"/>
    <cellStyle name="Notas 22 40" xfId="21389"/>
    <cellStyle name="Notas 22 5" xfId="1762"/>
    <cellStyle name="Notas 22 5 10" xfId="7411"/>
    <cellStyle name="Notas 22 5 11" xfId="7885"/>
    <cellStyle name="Notas 22 5 12" xfId="8347"/>
    <cellStyle name="Notas 22 5 13" xfId="10286"/>
    <cellStyle name="Notas 22 5 14" xfId="12844"/>
    <cellStyle name="Notas 22 5 15" xfId="14449"/>
    <cellStyle name="Notas 22 5 16" xfId="9269"/>
    <cellStyle name="Notas 22 5 17" xfId="12981"/>
    <cellStyle name="Notas 22 5 18" xfId="13805"/>
    <cellStyle name="Notas 22 5 19" xfId="15342"/>
    <cellStyle name="Notas 22 5 2" xfId="3290"/>
    <cellStyle name="Notas 22 5 20" xfId="13972"/>
    <cellStyle name="Notas 22 5 21" xfId="14873"/>
    <cellStyle name="Notas 22 5 22" xfId="9444"/>
    <cellStyle name="Notas 22 5 23" xfId="9551"/>
    <cellStyle name="Notas 22 5 24" xfId="12783"/>
    <cellStyle name="Notas 22 5 25" xfId="15132"/>
    <cellStyle name="Notas 22 5 26" xfId="16727"/>
    <cellStyle name="Notas 22 5 27" xfId="14453"/>
    <cellStyle name="Notas 22 5 28" xfId="13512"/>
    <cellStyle name="Notas 22 5 29" xfId="11928"/>
    <cellStyle name="Notas 22 5 3" xfId="4827"/>
    <cellStyle name="Notas 22 5 30" xfId="15886"/>
    <cellStyle name="Notas 22 5 31" xfId="17234"/>
    <cellStyle name="Notas 22 5 32" xfId="19687"/>
    <cellStyle name="Notas 22 5 33" xfId="20219"/>
    <cellStyle name="Notas 22 5 34" xfId="20484"/>
    <cellStyle name="Notas 22 5 35" xfId="21387"/>
    <cellStyle name="Notas 22 5 4" xfId="4484"/>
    <cellStyle name="Notas 22 5 5" xfId="3649"/>
    <cellStyle name="Notas 22 5 6" xfId="5387"/>
    <cellStyle name="Notas 22 5 7" xfId="5896"/>
    <cellStyle name="Notas 22 5 8" xfId="6407"/>
    <cellStyle name="Notas 22 5 9" xfId="6913"/>
    <cellStyle name="Notas 22 6" xfId="1763"/>
    <cellStyle name="Notas 22 6 10" xfId="7410"/>
    <cellStyle name="Notas 22 6 11" xfId="7890"/>
    <cellStyle name="Notas 22 6 12" xfId="8352"/>
    <cellStyle name="Notas 22 6 13" xfId="10287"/>
    <cellStyle name="Notas 22 6 14" xfId="11696"/>
    <cellStyle name="Notas 22 6 15" xfId="14167"/>
    <cellStyle name="Notas 22 6 16" xfId="9535"/>
    <cellStyle name="Notas 22 6 17" xfId="13156"/>
    <cellStyle name="Notas 22 6 18" xfId="10895"/>
    <cellStyle name="Notas 22 6 19" xfId="9913"/>
    <cellStyle name="Notas 22 6 2" xfId="3291"/>
    <cellStyle name="Notas 22 6 20" xfId="9418"/>
    <cellStyle name="Notas 22 6 21" xfId="14279"/>
    <cellStyle name="Notas 22 6 22" xfId="10931"/>
    <cellStyle name="Notas 22 6 23" xfId="14969"/>
    <cellStyle name="Notas 22 6 24" xfId="13219"/>
    <cellStyle name="Notas 22 6 25" xfId="16317"/>
    <cellStyle name="Notas 22 6 26" xfId="16852"/>
    <cellStyle name="Notas 22 6 27" xfId="17427"/>
    <cellStyle name="Notas 22 6 28" xfId="17737"/>
    <cellStyle name="Notas 22 6 29" xfId="18033"/>
    <cellStyle name="Notas 22 6 3" xfId="4828"/>
    <cellStyle name="Notas 22 6 30" xfId="18305"/>
    <cellStyle name="Notas 22 6 31" xfId="18558"/>
    <cellStyle name="Notas 22 6 32" xfId="19688"/>
    <cellStyle name="Notas 22 6 33" xfId="20148"/>
    <cellStyle name="Notas 22 6 34" xfId="20485"/>
    <cellStyle name="Notas 22 6 35" xfId="21269"/>
    <cellStyle name="Notas 22 6 4" xfId="4483"/>
    <cellStyle name="Notas 22 6 5" xfId="3650"/>
    <cellStyle name="Notas 22 6 6" xfId="5136"/>
    <cellStyle name="Notas 22 6 7" xfId="5901"/>
    <cellStyle name="Notas 22 6 8" xfId="6406"/>
    <cellStyle name="Notas 22 6 9" xfId="6906"/>
    <cellStyle name="Notas 22 7" xfId="3286"/>
    <cellStyle name="Notas 22 8" xfId="4823"/>
    <cellStyle name="Notas 22 9" xfId="4488"/>
    <cellStyle name="Notas 23" xfId="1764"/>
    <cellStyle name="Notas 23 10" xfId="3651"/>
    <cellStyle name="Notas 23 11" xfId="4303"/>
    <cellStyle name="Notas 23 12" xfId="5900"/>
    <cellStyle name="Notas 23 13" xfId="6405"/>
    <cellStyle name="Notas 23 14" xfId="6911"/>
    <cellStyle name="Notas 23 15" xfId="7409"/>
    <cellStyle name="Notas 23 16" xfId="7889"/>
    <cellStyle name="Notas 23 17" xfId="8351"/>
    <cellStyle name="Notas 23 18" xfId="10288"/>
    <cellStyle name="Notas 23 19" xfId="12172"/>
    <cellStyle name="Notas 23 2" xfId="1765"/>
    <cellStyle name="Notas 23 2 10" xfId="7408"/>
    <cellStyle name="Notas 23 2 11" xfId="7888"/>
    <cellStyle name="Notas 23 2 12" xfId="8350"/>
    <cellStyle name="Notas 23 2 13" xfId="10289"/>
    <cellStyle name="Notas 23 2 14" xfId="12531"/>
    <cellStyle name="Notas 23 2 15" xfId="13020"/>
    <cellStyle name="Notas 23 2 16" xfId="12384"/>
    <cellStyle name="Notas 23 2 17" xfId="15325"/>
    <cellStyle name="Notas 23 2 18" xfId="13978"/>
    <cellStyle name="Notas 23 2 19" xfId="12394"/>
    <cellStyle name="Notas 23 2 2" xfId="3293"/>
    <cellStyle name="Notas 23 2 20" xfId="13797"/>
    <cellStyle name="Notas 23 2 21" xfId="14305"/>
    <cellStyle name="Notas 23 2 22" xfId="9046"/>
    <cellStyle name="Notas 23 2 23" xfId="14059"/>
    <cellStyle name="Notas 23 2 24" xfId="13587"/>
    <cellStyle name="Notas 23 2 25" xfId="12735"/>
    <cellStyle name="Notas 23 2 26" xfId="9610"/>
    <cellStyle name="Notas 23 2 27" xfId="13895"/>
    <cellStyle name="Notas 23 2 28" xfId="15815"/>
    <cellStyle name="Notas 23 2 29" xfId="16072"/>
    <cellStyle name="Notas 23 2 3" xfId="4830"/>
    <cellStyle name="Notas 23 2 30" xfId="12294"/>
    <cellStyle name="Notas 23 2 31" xfId="15497"/>
    <cellStyle name="Notas 23 2 32" xfId="19690"/>
    <cellStyle name="Notas 23 2 33" xfId="20167"/>
    <cellStyle name="Notas 23 2 34" xfId="20487"/>
    <cellStyle name="Notas 23 2 35" xfId="21311"/>
    <cellStyle name="Notas 23 2 4" xfId="4481"/>
    <cellStyle name="Notas 23 2 5" xfId="3652"/>
    <cellStyle name="Notas 23 2 6" xfId="4302"/>
    <cellStyle name="Notas 23 2 7" xfId="5899"/>
    <cellStyle name="Notas 23 2 8" xfId="6404"/>
    <cellStyle name="Notas 23 2 9" xfId="6910"/>
    <cellStyle name="Notas 23 20" xfId="14162"/>
    <cellStyle name="Notas 23 21" xfId="9540"/>
    <cellStyle name="Notas 23 22" xfId="14212"/>
    <cellStyle name="Notas 23 23" xfId="9828"/>
    <cellStyle name="Notas 23 24" xfId="16099"/>
    <cellStyle name="Notas 23 25" xfId="17165"/>
    <cellStyle name="Notas 23 26" xfId="17041"/>
    <cellStyle name="Notas 23 27" xfId="11440"/>
    <cellStyle name="Notas 23 28" xfId="14301"/>
    <cellStyle name="Notas 23 29" xfId="16865"/>
    <cellStyle name="Notas 23 3" xfId="1766"/>
    <cellStyle name="Notas 23 3 10" xfId="7407"/>
    <cellStyle name="Notas 23 3 11" xfId="7887"/>
    <cellStyle name="Notas 23 3 12" xfId="8349"/>
    <cellStyle name="Notas 23 3 13" xfId="10290"/>
    <cellStyle name="Notas 23 3 14" xfId="11431"/>
    <cellStyle name="Notas 23 3 15" xfId="12338"/>
    <cellStyle name="Notas 23 3 16" xfId="11946"/>
    <cellStyle name="Notas 23 3 17" xfId="11442"/>
    <cellStyle name="Notas 23 3 18" xfId="14981"/>
    <cellStyle name="Notas 23 3 19" xfId="14976"/>
    <cellStyle name="Notas 23 3 2" xfId="3294"/>
    <cellStyle name="Notas 23 3 20" xfId="9980"/>
    <cellStyle name="Notas 23 3 21" xfId="16850"/>
    <cellStyle name="Notas 23 3 22" xfId="16882"/>
    <cellStyle name="Notas 23 3 23" xfId="16039"/>
    <cellStyle name="Notas 23 3 24" xfId="14232"/>
    <cellStyle name="Notas 23 3 25" xfId="12436"/>
    <cellStyle name="Notas 23 3 26" xfId="16898"/>
    <cellStyle name="Notas 23 3 27" xfId="17222"/>
    <cellStyle name="Notas 23 3 28" xfId="17542"/>
    <cellStyle name="Notas 23 3 29" xfId="17844"/>
    <cellStyle name="Notas 23 3 3" xfId="4831"/>
    <cellStyle name="Notas 23 3 30" xfId="18133"/>
    <cellStyle name="Notas 23 3 31" xfId="18400"/>
    <cellStyle name="Notas 23 3 32" xfId="19691"/>
    <cellStyle name="Notas 23 3 33" xfId="20156"/>
    <cellStyle name="Notas 23 3 34" xfId="20488"/>
    <cellStyle name="Notas 23 3 35" xfId="21330"/>
    <cellStyle name="Notas 23 3 4" xfId="4480"/>
    <cellStyle name="Notas 23 3 5" xfId="3653"/>
    <cellStyle name="Notas 23 3 6" xfId="5141"/>
    <cellStyle name="Notas 23 3 7" xfId="5898"/>
    <cellStyle name="Notas 23 3 8" xfId="6403"/>
    <cellStyle name="Notas 23 3 9" xfId="6909"/>
    <cellStyle name="Notas 23 30" xfId="11285"/>
    <cellStyle name="Notas 23 31" xfId="15892"/>
    <cellStyle name="Notas 23 32" xfId="16162"/>
    <cellStyle name="Notas 23 33" xfId="17313"/>
    <cellStyle name="Notas 23 34" xfId="17628"/>
    <cellStyle name="Notas 23 35" xfId="17927"/>
    <cellStyle name="Notas 23 36" xfId="18210"/>
    <cellStyle name="Notas 23 37" xfId="19689"/>
    <cellStyle name="Notas 23 38" xfId="20197"/>
    <cellStyle name="Notas 23 39" xfId="20486"/>
    <cellStyle name="Notas 23 4" xfId="1767"/>
    <cellStyle name="Notas 23 4 10" xfId="7166"/>
    <cellStyle name="Notas 23 4 11" xfId="7886"/>
    <cellStyle name="Notas 23 4 12" xfId="8348"/>
    <cellStyle name="Notas 23 4 13" xfId="10291"/>
    <cellStyle name="Notas 23 4 14" xfId="14909"/>
    <cellStyle name="Notas 23 4 15" xfId="9150"/>
    <cellStyle name="Notas 23 4 16" xfId="13696"/>
    <cellStyle name="Notas 23 4 17" xfId="10639"/>
    <cellStyle name="Notas 23 4 18" xfId="14272"/>
    <cellStyle name="Notas 23 4 19" xfId="10737"/>
    <cellStyle name="Notas 23 4 2" xfId="3295"/>
    <cellStyle name="Notas 23 4 20" xfId="16433"/>
    <cellStyle name="Notas 23 4 21" xfId="15578"/>
    <cellStyle name="Notas 23 4 22" xfId="11904"/>
    <cellStyle name="Notas 23 4 23" xfId="16097"/>
    <cellStyle name="Notas 23 4 24" xfId="11529"/>
    <cellStyle name="Notas 23 4 25" xfId="11791"/>
    <cellStyle name="Notas 23 4 26" xfId="9259"/>
    <cellStyle name="Notas 23 4 27" xfId="11775"/>
    <cellStyle name="Notas 23 4 28" xfId="15213"/>
    <cellStyle name="Notas 23 4 29" xfId="10839"/>
    <cellStyle name="Notas 23 4 3" xfId="4832"/>
    <cellStyle name="Notas 23 4 30" xfId="17221"/>
    <cellStyle name="Notas 23 4 31" xfId="17541"/>
    <cellStyle name="Notas 23 4 32" xfId="19692"/>
    <cellStyle name="Notas 23 4 33" xfId="20231"/>
    <cellStyle name="Notas 23 4 34" xfId="20489"/>
    <cellStyle name="Notas 23 4 35" xfId="21249"/>
    <cellStyle name="Notas 23 4 4" xfId="4479"/>
    <cellStyle name="Notas 23 4 5" xfId="3654"/>
    <cellStyle name="Notas 23 4 6" xfId="5071"/>
    <cellStyle name="Notas 23 4 7" xfId="5897"/>
    <cellStyle name="Notas 23 4 8" xfId="6161"/>
    <cellStyle name="Notas 23 4 9" xfId="6908"/>
    <cellStyle name="Notas 23 40" xfId="21427"/>
    <cellStyle name="Notas 23 5" xfId="1768"/>
    <cellStyle name="Notas 23 5 10" xfId="6280"/>
    <cellStyle name="Notas 23 5 11" xfId="7666"/>
    <cellStyle name="Notas 23 5 12" xfId="8142"/>
    <cellStyle name="Notas 23 5 13" xfId="10292"/>
    <cellStyle name="Notas 23 5 14" xfId="14578"/>
    <cellStyle name="Notas 23 5 15" xfId="9466"/>
    <cellStyle name="Notas 23 5 16" xfId="13776"/>
    <cellStyle name="Notas 23 5 17" xfId="10587"/>
    <cellStyle name="Notas 23 5 18" xfId="11270"/>
    <cellStyle name="Notas 23 5 19" xfId="12117"/>
    <cellStyle name="Notas 23 5 2" xfId="3296"/>
    <cellStyle name="Notas 23 5 20" xfId="13120"/>
    <cellStyle name="Notas 23 5 21" xfId="11143"/>
    <cellStyle name="Notas 23 5 22" xfId="11712"/>
    <cellStyle name="Notas 23 5 23" xfId="12653"/>
    <cellStyle name="Notas 23 5 24" xfId="9937"/>
    <cellStyle name="Notas 23 5 25" xfId="11586"/>
    <cellStyle name="Notas 23 5 26" xfId="13993"/>
    <cellStyle name="Notas 23 5 27" xfId="9217"/>
    <cellStyle name="Notas 23 5 28" xfId="16641"/>
    <cellStyle name="Notas 23 5 29" xfId="9748"/>
    <cellStyle name="Notas 23 5 3" xfId="4833"/>
    <cellStyle name="Notas 23 5 30" xfId="16454"/>
    <cellStyle name="Notas 23 5 31" xfId="14151"/>
    <cellStyle name="Notas 23 5 32" xfId="19693"/>
    <cellStyle name="Notas 23 5 33" xfId="20093"/>
    <cellStyle name="Notas 23 5 34" xfId="20490"/>
    <cellStyle name="Notas 23 5 35" xfId="21126"/>
    <cellStyle name="Notas 23 5 4" xfId="4478"/>
    <cellStyle name="Notas 23 5 5" xfId="3655"/>
    <cellStyle name="Notas 23 5 6" xfId="5140"/>
    <cellStyle name="Notas 23 5 7" xfId="5655"/>
    <cellStyle name="Notas 23 5 8" xfId="5256"/>
    <cellStyle name="Notas 23 5 9" xfId="6907"/>
    <cellStyle name="Notas 23 6" xfId="1769"/>
    <cellStyle name="Notas 23 6 10" xfId="6273"/>
    <cellStyle name="Notas 23 6 11" xfId="6785"/>
    <cellStyle name="Notas 23 6 12" xfId="7276"/>
    <cellStyle name="Notas 23 6 13" xfId="10293"/>
    <cellStyle name="Notas 23 6 14" xfId="14246"/>
    <cellStyle name="Notas 23 6 15" xfId="9789"/>
    <cellStyle name="Notas 23 6 16" xfId="13882"/>
    <cellStyle name="Notas 23 6 17" xfId="10535"/>
    <cellStyle name="Notas 23 6 18" xfId="14268"/>
    <cellStyle name="Notas 23 6 19" xfId="13076"/>
    <cellStyle name="Notas 23 6 2" xfId="3297"/>
    <cellStyle name="Notas 23 6 20" xfId="16518"/>
    <cellStyle name="Notas 23 6 21" xfId="16977"/>
    <cellStyle name="Notas 23 6 22" xfId="9347"/>
    <cellStyle name="Notas 23 6 23" xfId="13168"/>
    <cellStyle name="Notas 23 6 24" xfId="16030"/>
    <cellStyle name="Notas 23 6 25" xfId="16701"/>
    <cellStyle name="Notas 23 6 26" xfId="13332"/>
    <cellStyle name="Notas 23 6 27" xfId="16630"/>
    <cellStyle name="Notas 23 6 28" xfId="14473"/>
    <cellStyle name="Notas 23 6 29" xfId="13613"/>
    <cellStyle name="Notas 23 6 3" xfId="4834"/>
    <cellStyle name="Notas 23 6 30" xfId="9566"/>
    <cellStyle name="Notas 23 6 31" xfId="14154"/>
    <cellStyle name="Notas 23 6 32" xfId="19694"/>
    <cellStyle name="Notas 23 6 33" xfId="19937"/>
    <cellStyle name="Notas 23 6 34" xfId="20491"/>
    <cellStyle name="Notas 23 6 35" xfId="21096"/>
    <cellStyle name="Notas 23 6 4" xfId="4477"/>
    <cellStyle name="Notas 23 6 5" xfId="3656"/>
    <cellStyle name="Notas 23 6 6" xfId="5070"/>
    <cellStyle name="Notas 23 6 7" xfId="3840"/>
    <cellStyle name="Notas 23 6 8" xfId="5255"/>
    <cellStyle name="Notas 23 6 9" xfId="6667"/>
    <cellStyle name="Notas 23 7" xfId="3292"/>
    <cellStyle name="Notas 23 8" xfId="4829"/>
    <cellStyle name="Notas 23 9" xfId="4482"/>
    <cellStyle name="Notas 24" xfId="1770"/>
    <cellStyle name="Notas 24 10" xfId="3657"/>
    <cellStyle name="Notas 24 11" xfId="5139"/>
    <cellStyle name="Notas 24 12" xfId="3841"/>
    <cellStyle name="Notas 24 13" xfId="6166"/>
    <cellStyle name="Notas 24 14" xfId="5774"/>
    <cellStyle name="Notas 24 15" xfId="7171"/>
    <cellStyle name="Notas 24 16" xfId="6784"/>
    <cellStyle name="Notas 24 17" xfId="7281"/>
    <cellStyle name="Notas 24 18" xfId="10294"/>
    <cellStyle name="Notas 24 19" xfId="14910"/>
    <cellStyle name="Notas 24 2" xfId="1771"/>
    <cellStyle name="Notas 24 2 10" xfId="7107"/>
    <cellStyle name="Notas 24 2 11" xfId="7671"/>
    <cellStyle name="Notas 24 2 12" xfId="8147"/>
    <cellStyle name="Notas 24 2 13" xfId="10295"/>
    <cellStyle name="Notas 24 2 14" xfId="14579"/>
    <cellStyle name="Notas 24 2 15" xfId="9465"/>
    <cellStyle name="Notas 24 2 16" xfId="11221"/>
    <cellStyle name="Notas 24 2 17" xfId="14310"/>
    <cellStyle name="Notas 24 2 18" xfId="9730"/>
    <cellStyle name="Notas 24 2 19" xfId="12769"/>
    <cellStyle name="Notas 24 2 2" xfId="3299"/>
    <cellStyle name="Notas 24 2 20" xfId="14644"/>
    <cellStyle name="Notas 24 2 21" xfId="13154"/>
    <cellStyle name="Notas 24 2 22" xfId="15514"/>
    <cellStyle name="Notas 24 2 23" xfId="15385"/>
    <cellStyle name="Notas 24 2 24" xfId="16058"/>
    <cellStyle name="Notas 24 2 25" xfId="10569"/>
    <cellStyle name="Notas 24 2 26" xfId="16915"/>
    <cellStyle name="Notas 24 2 27" xfId="11520"/>
    <cellStyle name="Notas 24 2 28" xfId="12960"/>
    <cellStyle name="Notas 24 2 29" xfId="16076"/>
    <cellStyle name="Notas 24 2 3" xfId="4836"/>
    <cellStyle name="Notas 24 2 30" xfId="17122"/>
    <cellStyle name="Notas 24 2 31" xfId="17246"/>
    <cellStyle name="Notas 24 2 32" xfId="19696"/>
    <cellStyle name="Notas 24 2 33" xfId="20203"/>
    <cellStyle name="Notas 24 2 34" xfId="20493"/>
    <cellStyle name="Notas 24 2 35" xfId="21027"/>
    <cellStyle name="Notas 24 2 4" xfId="4475"/>
    <cellStyle name="Notas 24 2 5" xfId="3658"/>
    <cellStyle name="Notas 24 2 6" xfId="5069"/>
    <cellStyle name="Notas 24 2 7" xfId="5660"/>
    <cellStyle name="Notas 24 2 8" xfId="6098"/>
    <cellStyle name="Notas 24 2 9" xfId="5767"/>
    <cellStyle name="Notas 24 20" xfId="9149"/>
    <cellStyle name="Notas 24 21" xfId="14036"/>
    <cellStyle name="Notas 24 22" xfId="9997"/>
    <cellStyle name="Notas 24 23" xfId="13495"/>
    <cellStyle name="Notas 24 24" xfId="13316"/>
    <cellStyle name="Notas 24 25" xfId="9257"/>
    <cellStyle name="Notas 24 26" xfId="16659"/>
    <cellStyle name="Notas 24 27" xfId="12216"/>
    <cellStyle name="Notas 24 28" xfId="14621"/>
    <cellStyle name="Notas 24 29" xfId="14427"/>
    <cellStyle name="Notas 24 3" xfId="1772"/>
    <cellStyle name="Notas 24 3 10" xfId="7170"/>
    <cellStyle name="Notas 24 3 11" xfId="7606"/>
    <cellStyle name="Notas 24 3 12" xfId="8083"/>
    <cellStyle name="Notas 24 3 13" xfId="10296"/>
    <cellStyle name="Notas 24 3 14" xfId="14247"/>
    <cellStyle name="Notas 24 3 15" xfId="9788"/>
    <cellStyle name="Notas 24 3 16" xfId="14226"/>
    <cellStyle name="Notas 24 3 17" xfId="9810"/>
    <cellStyle name="Notas 24 3 18" xfId="12569"/>
    <cellStyle name="Notas 24 3 19" xfId="10565"/>
    <cellStyle name="Notas 24 3 2" xfId="3300"/>
    <cellStyle name="Notas 24 3 20" xfId="9313"/>
    <cellStyle name="Notas 24 3 21" xfId="16376"/>
    <cellStyle name="Notas 24 3 22" xfId="17212"/>
    <cellStyle name="Notas 24 3 23" xfId="17532"/>
    <cellStyle name="Notas 24 3 24" xfId="17835"/>
    <cellStyle name="Notas 24 3 25" xfId="18124"/>
    <cellStyle name="Notas 24 3 26" xfId="18391"/>
    <cellStyle name="Notas 24 3 27" xfId="18633"/>
    <cellStyle name="Notas 24 3 28" xfId="18847"/>
    <cellStyle name="Notas 24 3 29" xfId="19029"/>
    <cellStyle name="Notas 24 3 3" xfId="4837"/>
    <cellStyle name="Notas 24 3 30" xfId="19183"/>
    <cellStyle name="Notas 24 3 31" xfId="19311"/>
    <cellStyle name="Notas 24 3 32" xfId="19697"/>
    <cellStyle name="Notas 24 3 33" xfId="20130"/>
    <cellStyle name="Notas 24 3 34" xfId="20494"/>
    <cellStyle name="Notas 24 3 35" xfId="20995"/>
    <cellStyle name="Notas 24 3 4" xfId="4474"/>
    <cellStyle name="Notas 24 3 5" xfId="3659"/>
    <cellStyle name="Notas 24 3 6" xfId="5138"/>
    <cellStyle name="Notas 24 3 7" xfId="5592"/>
    <cellStyle name="Notas 24 3 8" xfId="6165"/>
    <cellStyle name="Notas 24 3 9" xfId="6672"/>
    <cellStyle name="Notas 24 30" xfId="16089"/>
    <cellStyle name="Notas 24 31" xfId="17351"/>
    <cellStyle name="Notas 24 32" xfId="17664"/>
    <cellStyle name="Notas 24 33" xfId="17961"/>
    <cellStyle name="Notas 24 34" xfId="18240"/>
    <cellStyle name="Notas 24 35" xfId="18501"/>
    <cellStyle name="Notas 24 36" xfId="18729"/>
    <cellStyle name="Notas 24 37" xfId="19695"/>
    <cellStyle name="Notas 24 38" xfId="20088"/>
    <cellStyle name="Notas 24 39" xfId="20492"/>
    <cellStyle name="Notas 24 4" xfId="1773"/>
    <cellStyle name="Notas 24 4 10" xfId="7106"/>
    <cellStyle name="Notas 24 4 11" xfId="7670"/>
    <cellStyle name="Notas 24 4 12" xfId="8146"/>
    <cellStyle name="Notas 24 4 13" xfId="10297"/>
    <cellStyle name="Notas 24 4 14" xfId="13899"/>
    <cellStyle name="Notas 24 4 15" xfId="9036"/>
    <cellStyle name="Notas 24 4 16" xfId="14731"/>
    <cellStyle name="Notas 24 4 17" xfId="9326"/>
    <cellStyle name="Notas 24 4 18" xfId="13686"/>
    <cellStyle name="Notas 24 4 19" xfId="12073"/>
    <cellStyle name="Notas 24 4 2" xfId="3301"/>
    <cellStyle name="Notas 24 4 20" xfId="15665"/>
    <cellStyle name="Notas 24 4 21" xfId="15133"/>
    <cellStyle name="Notas 24 4 22" xfId="10796"/>
    <cellStyle name="Notas 24 4 23" xfId="14740"/>
    <cellStyle name="Notas 24 4 24" xfId="10868"/>
    <cellStyle name="Notas 24 4 25" xfId="17484"/>
    <cellStyle name="Notas 24 4 26" xfId="17790"/>
    <cellStyle name="Notas 24 4 27" xfId="18083"/>
    <cellStyle name="Notas 24 4 28" xfId="18351"/>
    <cellStyle name="Notas 24 4 29" xfId="18600"/>
    <cellStyle name="Notas 24 4 3" xfId="4838"/>
    <cellStyle name="Notas 24 4 30" xfId="18819"/>
    <cellStyle name="Notas 24 4 31" xfId="19005"/>
    <cellStyle name="Notas 24 4 32" xfId="19698"/>
    <cellStyle name="Notas 24 4 33" xfId="20217"/>
    <cellStyle name="Notas 24 4 34" xfId="20495"/>
    <cellStyle name="Notas 24 4 35" xfId="20957"/>
    <cellStyle name="Notas 24 4 4" xfId="4473"/>
    <cellStyle name="Notas 24 4 5" xfId="3660"/>
    <cellStyle name="Notas 24 4 6" xfId="5068"/>
    <cellStyle name="Notas 24 4 7" xfId="5659"/>
    <cellStyle name="Notas 24 4 8" xfId="6097"/>
    <cellStyle name="Notas 24 4 9" xfId="6604"/>
    <cellStyle name="Notas 24 40" xfId="21056"/>
    <cellStyle name="Notas 24 5" xfId="1774"/>
    <cellStyle name="Notas 24 5 10" xfId="7169"/>
    <cellStyle name="Notas 24 5 11" xfId="7605"/>
    <cellStyle name="Notas 24 5 12" xfId="8082"/>
    <cellStyle name="Notas 24 5 13" xfId="10298"/>
    <cellStyle name="Notas 24 5 14" xfId="13559"/>
    <cellStyle name="Notas 24 5 15" xfId="10726"/>
    <cellStyle name="Notas 24 5 16" xfId="12211"/>
    <cellStyle name="Notas 24 5 17" xfId="10183"/>
    <cellStyle name="Notas 24 5 18" xfId="14620"/>
    <cellStyle name="Notas 24 5 19" xfId="11252"/>
    <cellStyle name="Notas 24 5 2" xfId="3302"/>
    <cellStyle name="Notas 24 5 20" xfId="13112"/>
    <cellStyle name="Notas 24 5 21" xfId="10160"/>
    <cellStyle name="Notas 24 5 22" xfId="10898"/>
    <cellStyle name="Notas 24 5 23" xfId="14106"/>
    <cellStyle name="Notas 24 5 24" xfId="12474"/>
    <cellStyle name="Notas 24 5 25" xfId="17404"/>
    <cellStyle name="Notas 24 5 26" xfId="17715"/>
    <cellStyle name="Notas 24 5 27" xfId="18011"/>
    <cellStyle name="Notas 24 5 28" xfId="18284"/>
    <cellStyle name="Notas 24 5 29" xfId="18541"/>
    <cellStyle name="Notas 24 5 3" xfId="4839"/>
    <cellStyle name="Notas 24 5 30" xfId="18767"/>
    <cellStyle name="Notas 24 5 31" xfId="18961"/>
    <cellStyle name="Notas 24 5 32" xfId="19699"/>
    <cellStyle name="Notas 24 5 33" xfId="20168"/>
    <cellStyle name="Notas 24 5 34" xfId="20496"/>
    <cellStyle name="Notas 24 5 35" xfId="20917"/>
    <cellStyle name="Notas 24 5 4" xfId="4472"/>
    <cellStyle name="Notas 24 5 5" xfId="3661"/>
    <cellStyle name="Notas 24 5 6" xfId="5137"/>
    <cellStyle name="Notas 24 5 7" xfId="5591"/>
    <cellStyle name="Notas 24 5 8" xfId="6164"/>
    <cellStyle name="Notas 24 5 9" xfId="6671"/>
    <cellStyle name="Notas 24 6" xfId="1775"/>
    <cellStyle name="Notas 24 6 10" xfId="7105"/>
    <cellStyle name="Notas 24 6 11" xfId="7669"/>
    <cellStyle name="Notas 24 6 12" xfId="8145"/>
    <cellStyle name="Notas 24 6 13" xfId="10299"/>
    <cellStyle name="Notas 24 6 14" xfId="13200"/>
    <cellStyle name="Notas 24 6 15" xfId="14337"/>
    <cellStyle name="Notas 24 6 16" xfId="9387"/>
    <cellStyle name="Notas 24 6 17" xfId="12069"/>
    <cellStyle name="Notas 24 6 18" xfId="15072"/>
    <cellStyle name="Notas 24 6 19" xfId="11733"/>
    <cellStyle name="Notas 24 6 2" xfId="3303"/>
    <cellStyle name="Notas 24 6 20" xfId="17145"/>
    <cellStyle name="Notas 24 6 21" xfId="11547"/>
    <cellStyle name="Notas 24 6 22" xfId="15744"/>
    <cellStyle name="Notas 24 6 23" xfId="15002"/>
    <cellStyle name="Notas 24 6 24" xfId="11972"/>
    <cellStyle name="Notas 24 6 25" xfId="17312"/>
    <cellStyle name="Notas 24 6 26" xfId="17627"/>
    <cellStyle name="Notas 24 6 27" xfId="17926"/>
    <cellStyle name="Notas 24 6 28" xfId="18209"/>
    <cellStyle name="Notas 24 6 29" xfId="18472"/>
    <cellStyle name="Notas 24 6 3" xfId="4840"/>
    <cellStyle name="Notas 24 6 30" xfId="18705"/>
    <cellStyle name="Notas 24 6 31" xfId="18908"/>
    <cellStyle name="Notas 24 6 32" xfId="19700"/>
    <cellStyle name="Notas 24 6 33" xfId="20112"/>
    <cellStyle name="Notas 24 6 34" xfId="20497"/>
    <cellStyle name="Notas 24 6 35" xfId="20807"/>
    <cellStyle name="Notas 24 6 4" xfId="4471"/>
    <cellStyle name="Notas 24 6 5" xfId="3662"/>
    <cellStyle name="Notas 24 6 6" xfId="5067"/>
    <cellStyle name="Notas 24 6 7" xfId="5658"/>
    <cellStyle name="Notas 24 6 8" xfId="6096"/>
    <cellStyle name="Notas 24 6 9" xfId="6603"/>
    <cellStyle name="Notas 24 7" xfId="3298"/>
    <cellStyle name="Notas 24 8" xfId="4835"/>
    <cellStyle name="Notas 24 9" xfId="4476"/>
    <cellStyle name="Notas 25" xfId="1776"/>
    <cellStyle name="Notas 25 10" xfId="3663"/>
    <cellStyle name="Notas 25 11" xfId="5380"/>
    <cellStyle name="Notas 25 12" xfId="5590"/>
    <cellStyle name="Notas 25 13" xfId="6163"/>
    <cellStyle name="Notas 25 14" xfId="6670"/>
    <cellStyle name="Notas 25 15" xfId="7168"/>
    <cellStyle name="Notas 25 16" xfId="7604"/>
    <cellStyle name="Notas 25 17" xfId="8081"/>
    <cellStyle name="Notas 25 18" xfId="10300"/>
    <cellStyle name="Notas 25 19" xfId="12839"/>
    <cellStyle name="Notas 25 2" xfId="1777"/>
    <cellStyle name="Notas 25 2 10" xfId="7104"/>
    <cellStyle name="Notas 25 2 11" xfId="7668"/>
    <cellStyle name="Notas 25 2 12" xfId="8144"/>
    <cellStyle name="Notas 25 2 13" xfId="10301"/>
    <cellStyle name="Notas 25 2 14" xfId="11695"/>
    <cellStyle name="Notas 25 2 15" xfId="14504"/>
    <cellStyle name="Notas 25 2 16" xfId="13257"/>
    <cellStyle name="Notas 25 2 17" xfId="10873"/>
    <cellStyle name="Notas 25 2 18" xfId="12701"/>
    <cellStyle name="Notas 25 2 19" xfId="12318"/>
    <cellStyle name="Notas 25 2 2" xfId="3305"/>
    <cellStyle name="Notas 25 2 20" xfId="14552"/>
    <cellStyle name="Notas 25 2 21" xfId="16139"/>
    <cellStyle name="Notas 25 2 22" xfId="9896"/>
    <cellStyle name="Notas 25 2 23" xfId="11848"/>
    <cellStyle name="Notas 25 2 24" xfId="11650"/>
    <cellStyle name="Notas 25 2 25" xfId="12231"/>
    <cellStyle name="Notas 25 2 26" xfId="10991"/>
    <cellStyle name="Notas 25 2 27" xfId="11534"/>
    <cellStyle name="Notas 25 2 28" xfId="17074"/>
    <cellStyle name="Notas 25 2 29" xfId="17188"/>
    <cellStyle name="Notas 25 2 3" xfId="4842"/>
    <cellStyle name="Notas 25 2 30" xfId="17510"/>
    <cellStyle name="Notas 25 2 31" xfId="17816"/>
    <cellStyle name="Notas 25 2 32" xfId="19702"/>
    <cellStyle name="Notas 25 2 33" xfId="20053"/>
    <cellStyle name="Notas 25 2 34" xfId="20499"/>
    <cellStyle name="Notas 25 2 35" xfId="21581"/>
    <cellStyle name="Notas 25 2 4" xfId="4469"/>
    <cellStyle name="Notas 25 2 5" xfId="3664"/>
    <cellStyle name="Notas 25 2 6" xfId="5385"/>
    <cellStyle name="Notas 25 2 7" xfId="5657"/>
    <cellStyle name="Notas 25 2 8" xfId="6095"/>
    <cellStyle name="Notas 25 2 9" xfId="6602"/>
    <cellStyle name="Notas 25 20" xfId="11568"/>
    <cellStyle name="Notas 25 21" xfId="15012"/>
    <cellStyle name="Notas 25 22" xfId="15544"/>
    <cellStyle name="Notas 25 23" xfId="15908"/>
    <cellStyle name="Notas 25 24" xfId="11732"/>
    <cellStyle name="Notas 25 25" xfId="16901"/>
    <cellStyle name="Notas 25 26" xfId="13436"/>
    <cellStyle name="Notas 25 27" xfId="16147"/>
    <cellStyle name="Notas 25 28" xfId="9865"/>
    <cellStyle name="Notas 25 29" xfId="9295"/>
    <cellStyle name="Notas 25 3" xfId="1778"/>
    <cellStyle name="Notas 25 3 10" xfId="7167"/>
    <cellStyle name="Notas 25 3 11" xfId="7603"/>
    <cellStyle name="Notas 25 3 12" xfId="8080"/>
    <cellStyle name="Notas 25 3 13" xfId="10302"/>
    <cellStyle name="Notas 25 3 14" xfId="12179"/>
    <cellStyle name="Notas 25 3 15" xfId="12738"/>
    <cellStyle name="Notas 25 3 16" xfId="15649"/>
    <cellStyle name="Notas 25 3 17" xfId="16004"/>
    <cellStyle name="Notas 25 3 18" xfId="16374"/>
    <cellStyle name="Notas 25 3 19" xfId="14878"/>
    <cellStyle name="Notas 25 3 2" xfId="3306"/>
    <cellStyle name="Notas 25 3 20" xfId="12609"/>
    <cellStyle name="Notas 25 3 21" xfId="17143"/>
    <cellStyle name="Notas 25 3 22" xfId="17267"/>
    <cellStyle name="Notas 25 3 23" xfId="17584"/>
    <cellStyle name="Notas 25 3 24" xfId="17885"/>
    <cellStyle name="Notas 25 3 25" xfId="18172"/>
    <cellStyle name="Notas 25 3 26" xfId="18437"/>
    <cellStyle name="Notas 25 3 27" xfId="18676"/>
    <cellStyle name="Notas 25 3 28" xfId="18885"/>
    <cellStyle name="Notas 25 3 29" xfId="19061"/>
    <cellStyle name="Notas 25 3 3" xfId="4843"/>
    <cellStyle name="Notas 25 3 30" xfId="19210"/>
    <cellStyle name="Notas 25 3 31" xfId="19334"/>
    <cellStyle name="Notas 25 3 32" xfId="19703"/>
    <cellStyle name="Notas 25 3 33" xfId="20042"/>
    <cellStyle name="Notas 25 3 34" xfId="20500"/>
    <cellStyle name="Notas 25 3 35" xfId="21574"/>
    <cellStyle name="Notas 25 3 4" xfId="4468"/>
    <cellStyle name="Notas 25 3 5" xfId="3665"/>
    <cellStyle name="Notas 25 3 6" xfId="5384"/>
    <cellStyle name="Notas 25 3 7" xfId="5589"/>
    <cellStyle name="Notas 25 3 8" xfId="6162"/>
    <cellStyle name="Notas 25 3 9" xfId="6669"/>
    <cellStyle name="Notas 25 30" xfId="9510"/>
    <cellStyle name="Notas 25 31" xfId="11181"/>
    <cellStyle name="Notas 25 32" xfId="15901"/>
    <cellStyle name="Notas 25 33" xfId="11371"/>
    <cellStyle name="Notas 25 34" xfId="13991"/>
    <cellStyle name="Notas 25 35" xfId="12890"/>
    <cellStyle name="Notas 25 36" xfId="17396"/>
    <cellStyle name="Notas 25 37" xfId="19701"/>
    <cellStyle name="Notas 25 38" xfId="20066"/>
    <cellStyle name="Notas 25 39" xfId="20498"/>
    <cellStyle name="Notas 25 4" xfId="1779"/>
    <cellStyle name="Notas 25 4 10" xfId="7103"/>
    <cellStyle name="Notas 25 4 11" xfId="7667"/>
    <cellStyle name="Notas 25 4 12" xfId="8143"/>
    <cellStyle name="Notas 25 4 13" xfId="10303"/>
    <cellStyle name="Notas 25 4 14" xfId="12524"/>
    <cellStyle name="Notas 25 4 15" xfId="13019"/>
    <cellStyle name="Notas 25 4 16" xfId="12947"/>
    <cellStyle name="Notas 25 4 17" xfId="10861"/>
    <cellStyle name="Notas 25 4 18" xfId="13031"/>
    <cellStyle name="Notas 25 4 19" xfId="15443"/>
    <cellStyle name="Notas 25 4 2" xfId="3307"/>
    <cellStyle name="Notas 25 4 20" xfId="15822"/>
    <cellStyle name="Notas 25 4 21" xfId="15927"/>
    <cellStyle name="Notas 25 4 22" xfId="10959"/>
    <cellStyle name="Notas 25 4 23" xfId="11749"/>
    <cellStyle name="Notas 25 4 24" xfId="12911"/>
    <cellStyle name="Notas 25 4 25" xfId="17011"/>
    <cellStyle name="Notas 25 4 26" xfId="11999"/>
    <cellStyle name="Notas 25 4 27" xfId="11475"/>
    <cellStyle name="Notas 25 4 28" xfId="9898"/>
    <cellStyle name="Notas 25 4 29" xfId="9401"/>
    <cellStyle name="Notas 25 4 3" xfId="4844"/>
    <cellStyle name="Notas 25 4 30" xfId="12380"/>
    <cellStyle name="Notas 25 4 31" xfId="14020"/>
    <cellStyle name="Notas 25 4 32" xfId="19704"/>
    <cellStyle name="Notas 25 4 33" xfId="20027"/>
    <cellStyle name="Notas 25 4 34" xfId="20501"/>
    <cellStyle name="Notas 25 4 35" xfId="21294"/>
    <cellStyle name="Notas 25 4 4" xfId="4467"/>
    <cellStyle name="Notas 25 4 5" xfId="3666"/>
    <cellStyle name="Notas 25 4 6" xfId="5383"/>
    <cellStyle name="Notas 25 4 7" xfId="5656"/>
    <cellStyle name="Notas 25 4 8" xfId="6094"/>
    <cellStyle name="Notas 25 4 9" xfId="6601"/>
    <cellStyle name="Notas 25 40" xfId="20798"/>
    <cellStyle name="Notas 25 5" xfId="1780"/>
    <cellStyle name="Notas 25 5 10" xfId="7400"/>
    <cellStyle name="Notas 25 5 11" xfId="7602"/>
    <cellStyle name="Notas 25 5 12" xfId="8079"/>
    <cellStyle name="Notas 25 5 13" xfId="10304"/>
    <cellStyle name="Notas 25 5 14" xfId="11424"/>
    <cellStyle name="Notas 25 5 15" xfId="12324"/>
    <cellStyle name="Notas 25 5 16" xfId="11955"/>
    <cellStyle name="Notas 25 5 17" xfId="12046"/>
    <cellStyle name="Notas 25 5 18" xfId="13473"/>
    <cellStyle name="Notas 25 5 19" xfId="11719"/>
    <cellStyle name="Notas 25 5 2" xfId="3308"/>
    <cellStyle name="Notas 25 5 20" xfId="14172"/>
    <cellStyle name="Notas 25 5 21" xfId="16860"/>
    <cellStyle name="Notas 25 5 22" xfId="15526"/>
    <cellStyle name="Notas 25 5 23" xfId="13974"/>
    <cellStyle name="Notas 25 5 24" xfId="15849"/>
    <cellStyle name="Notas 25 5 25" xfId="11468"/>
    <cellStyle name="Notas 25 5 26" xfId="10754"/>
    <cellStyle name="Notas 25 5 27" xfId="12796"/>
    <cellStyle name="Notas 25 5 28" xfId="14614"/>
    <cellStyle name="Notas 25 5 29" xfId="15285"/>
    <cellStyle name="Notas 25 5 3" xfId="4845"/>
    <cellStyle name="Notas 25 5 30" xfId="15122"/>
    <cellStyle name="Notas 25 5 31" xfId="10670"/>
    <cellStyle name="Notas 25 5 32" xfId="19705"/>
    <cellStyle name="Notas 25 5 33" xfId="20015"/>
    <cellStyle name="Notas 25 5 34" xfId="20502"/>
    <cellStyle name="Notas 25 5 35" xfId="21484"/>
    <cellStyle name="Notas 25 5 4" xfId="4466"/>
    <cellStyle name="Notas 25 5 5" xfId="3667"/>
    <cellStyle name="Notas 25 5 6" xfId="5382"/>
    <cellStyle name="Notas 25 5 7" xfId="5588"/>
    <cellStyle name="Notas 25 5 8" xfId="6396"/>
    <cellStyle name="Notas 25 5 9" xfId="6668"/>
    <cellStyle name="Notas 25 6" xfId="1781"/>
    <cellStyle name="Notas 25 6 10" xfId="7405"/>
    <cellStyle name="Notas 25 6 11" xfId="7879"/>
    <cellStyle name="Notas 25 6 12" xfId="8341"/>
    <cellStyle name="Notas 25 6 13" xfId="10305"/>
    <cellStyle name="Notas 25 6 14" xfId="13906"/>
    <cellStyle name="Notas 25 6 15" xfId="9029"/>
    <cellStyle name="Notas 25 6 16" xfId="13360"/>
    <cellStyle name="Notas 25 6 17" xfId="10842"/>
    <cellStyle name="Notas 25 6 18" xfId="13393"/>
    <cellStyle name="Notas 25 6 19" xfId="14472"/>
    <cellStyle name="Notas 25 6 2" xfId="3309"/>
    <cellStyle name="Notas 25 6 20" xfId="12764"/>
    <cellStyle name="Notas 25 6 21" xfId="13130"/>
    <cellStyle name="Notas 25 6 22" xfId="11400"/>
    <cellStyle name="Notas 25 6 23" xfId="14652"/>
    <cellStyle name="Notas 25 6 24" xfId="11212"/>
    <cellStyle name="Notas 25 6 25" xfId="12716"/>
    <cellStyle name="Notas 25 6 26" xfId="10876"/>
    <cellStyle name="Notas 25 6 27" xfId="13738"/>
    <cellStyle name="Notas 25 6 28" xfId="13400"/>
    <cellStyle name="Notas 25 6 29" xfId="16172"/>
    <cellStyle name="Notas 25 6 3" xfId="4846"/>
    <cellStyle name="Notas 25 6 30" xfId="13947"/>
    <cellStyle name="Notas 25 6 31" xfId="11577"/>
    <cellStyle name="Notas 25 6 32" xfId="19706"/>
    <cellStyle name="Notas 25 6 33" xfId="19997"/>
    <cellStyle name="Notas 25 6 34" xfId="20503"/>
    <cellStyle name="Notas 25 6 35" xfId="20885"/>
    <cellStyle name="Notas 25 6 4" xfId="4465"/>
    <cellStyle name="Notas 25 6 5" xfId="3668"/>
    <cellStyle name="Notas 25 6 6" xfId="5381"/>
    <cellStyle name="Notas 25 6 7" xfId="5890"/>
    <cellStyle name="Notas 25 6 8" xfId="6401"/>
    <cellStyle name="Notas 25 6 9" xfId="6600"/>
    <cellStyle name="Notas 25 7" xfId="3304"/>
    <cellStyle name="Notas 25 8" xfId="4841"/>
    <cellStyle name="Notas 25 9" xfId="4470"/>
    <cellStyle name="Notas 26" xfId="1782"/>
    <cellStyle name="Notas 26 10" xfId="3669"/>
    <cellStyle name="Notas 26 11" xfId="5374"/>
    <cellStyle name="Notas 26 12" xfId="5895"/>
    <cellStyle name="Notas 26 13" xfId="6400"/>
    <cellStyle name="Notas 26 14" xfId="6900"/>
    <cellStyle name="Notas 26 15" xfId="7404"/>
    <cellStyle name="Notas 26 16" xfId="7884"/>
    <cellStyle name="Notas 26 17" xfId="8346"/>
    <cellStyle name="Notas 26 18" xfId="10306"/>
    <cellStyle name="Notas 26 19" xfId="13560"/>
    <cellStyle name="Notas 26 2" xfId="1783"/>
    <cellStyle name="Notas 26 2 10" xfId="7403"/>
    <cellStyle name="Notas 26 2 11" xfId="7883"/>
    <cellStyle name="Notas 26 2 12" xfId="8345"/>
    <cellStyle name="Notas 26 2 13" xfId="10307"/>
    <cellStyle name="Notas 26 2 14" xfId="13195"/>
    <cellStyle name="Notas 26 2 15" xfId="10888"/>
    <cellStyle name="Notas 26 2 16" xfId="12481"/>
    <cellStyle name="Notas 26 2 17" xfId="15235"/>
    <cellStyle name="Notas 26 2 18" xfId="15734"/>
    <cellStyle name="Notas 26 2 19" xfId="14876"/>
    <cellStyle name="Notas 26 2 2" xfId="3311"/>
    <cellStyle name="Notas 26 2 20" xfId="14965"/>
    <cellStyle name="Notas 26 2 21" xfId="13036"/>
    <cellStyle name="Notas 26 2 22" xfId="9210"/>
    <cellStyle name="Notas 26 2 23" xfId="11359"/>
    <cellStyle name="Notas 26 2 24" xfId="10971"/>
    <cellStyle name="Notas 26 2 25" xfId="9215"/>
    <cellStyle name="Notas 26 2 26" xfId="11220"/>
    <cellStyle name="Notas 26 2 27" xfId="14629"/>
    <cellStyle name="Notas 26 2 28" xfId="13321"/>
    <cellStyle name="Notas 26 2 29" xfId="9585"/>
    <cellStyle name="Notas 26 2 3" xfId="4848"/>
    <cellStyle name="Notas 26 2 30" xfId="14773"/>
    <cellStyle name="Notas 26 2 31" xfId="10594"/>
    <cellStyle name="Notas 26 2 32" xfId="19708"/>
    <cellStyle name="Notas 26 2 33" xfId="19993"/>
    <cellStyle name="Notas 26 2 34" xfId="20505"/>
    <cellStyle name="Notas 26 2 35" xfId="21356"/>
    <cellStyle name="Notas 26 2 4" xfId="4463"/>
    <cellStyle name="Notas 26 2 5" xfId="3670"/>
    <cellStyle name="Notas 26 2 6" xfId="5379"/>
    <cellStyle name="Notas 26 2 7" xfId="5894"/>
    <cellStyle name="Notas 26 2 8" xfId="6399"/>
    <cellStyle name="Notas 26 2 9" xfId="6905"/>
    <cellStyle name="Notas 26 20" xfId="10725"/>
    <cellStyle name="Notas 26 21" xfId="11661"/>
    <cellStyle name="Notas 26 22" xfId="11323"/>
    <cellStyle name="Notas 26 23" xfId="14126"/>
    <cellStyle name="Notas 26 24" xfId="13160"/>
    <cellStyle name="Notas 26 25" xfId="16722"/>
    <cellStyle name="Notas 26 26" xfId="15614"/>
    <cellStyle name="Notas 26 27" xfId="9592"/>
    <cellStyle name="Notas 26 28" xfId="17370"/>
    <cellStyle name="Notas 26 29" xfId="17682"/>
    <cellStyle name="Notas 26 3" xfId="1784"/>
    <cellStyle name="Notas 26 3 10" xfId="7402"/>
    <cellStyle name="Notas 26 3 11" xfId="7882"/>
    <cellStyle name="Notas 26 3 12" xfId="8344"/>
    <cellStyle name="Notas 26 3 13" xfId="10308"/>
    <cellStyle name="Notas 26 3 14" xfId="12846"/>
    <cellStyle name="Notas 26 3 15" xfId="13762"/>
    <cellStyle name="Notas 26 3 16" xfId="9938"/>
    <cellStyle name="Notas 26 3 17" xfId="12838"/>
    <cellStyle name="Notas 26 3 18" xfId="13288"/>
    <cellStyle name="Notas 26 3 19" xfId="14837"/>
    <cellStyle name="Notas 26 3 2" xfId="3312"/>
    <cellStyle name="Notas 26 3 20" xfId="15399"/>
    <cellStyle name="Notas 26 3 21" xfId="9634"/>
    <cellStyle name="Notas 26 3 22" xfId="11292"/>
    <cellStyle name="Notas 26 3 23" xfId="17455"/>
    <cellStyle name="Notas 26 3 24" xfId="17762"/>
    <cellStyle name="Notas 26 3 25" xfId="18057"/>
    <cellStyle name="Notas 26 3 26" xfId="18327"/>
    <cellStyle name="Notas 26 3 27" xfId="18576"/>
    <cellStyle name="Notas 26 3 28" xfId="18799"/>
    <cellStyle name="Notas 26 3 29" xfId="18990"/>
    <cellStyle name="Notas 26 3 3" xfId="4849"/>
    <cellStyle name="Notas 26 3 30" xfId="19148"/>
    <cellStyle name="Notas 26 3 31" xfId="19283"/>
    <cellStyle name="Notas 26 3 32" xfId="19709"/>
    <cellStyle name="Notas 26 3 33" xfId="19965"/>
    <cellStyle name="Notas 26 3 34" xfId="20506"/>
    <cellStyle name="Notas 26 3 35" xfId="21434"/>
    <cellStyle name="Notas 26 3 4" xfId="3528"/>
    <cellStyle name="Notas 26 3 5" xfId="3671"/>
    <cellStyle name="Notas 26 3 6" xfId="5378"/>
    <cellStyle name="Notas 26 3 7" xfId="5893"/>
    <cellStyle name="Notas 26 3 8" xfId="6398"/>
    <cellStyle name="Notas 26 3 9" xfId="6904"/>
    <cellStyle name="Notas 26 30" xfId="17979"/>
    <cellStyle name="Notas 26 31" xfId="18255"/>
    <cellStyle name="Notas 26 32" xfId="18514"/>
    <cellStyle name="Notas 26 33" xfId="18741"/>
    <cellStyle name="Notas 26 34" xfId="18937"/>
    <cellStyle name="Notas 26 35" xfId="19103"/>
    <cellStyle name="Notas 26 36" xfId="19243"/>
    <cellStyle name="Notas 26 37" xfId="19707"/>
    <cellStyle name="Notas 26 38" xfId="19971"/>
    <cellStyle name="Notas 26 39" xfId="20504"/>
    <cellStyle name="Notas 26 4" xfId="1785"/>
    <cellStyle name="Notas 26 4 10" xfId="7401"/>
    <cellStyle name="Notas 26 4 11" xfId="7881"/>
    <cellStyle name="Notas 26 4 12" xfId="8343"/>
    <cellStyle name="Notas 26 4 13" xfId="10309"/>
    <cellStyle name="Notas 26 4 14" xfId="11694"/>
    <cellStyle name="Notas 26 4 15" xfId="11182"/>
    <cellStyle name="Notas 26 4 16" xfId="12906"/>
    <cellStyle name="Notas 26 4 17" xfId="15346"/>
    <cellStyle name="Notas 26 4 18" xfId="10992"/>
    <cellStyle name="Notas 26 4 19" xfId="11815"/>
    <cellStyle name="Notas 26 4 2" xfId="3313"/>
    <cellStyle name="Notas 26 4 20" xfId="13484"/>
    <cellStyle name="Notas 26 4 21" xfId="13607"/>
    <cellStyle name="Notas 26 4 22" xfId="11786"/>
    <cellStyle name="Notas 26 4 23" xfId="15467"/>
    <cellStyle name="Notas 26 4 24" xfId="12079"/>
    <cellStyle name="Notas 26 4 25" xfId="15797"/>
    <cellStyle name="Notas 26 4 26" xfId="12681"/>
    <cellStyle name="Notas 26 4 27" xfId="17423"/>
    <cellStyle name="Notas 26 4 28" xfId="17733"/>
    <cellStyle name="Notas 26 4 29" xfId="18029"/>
    <cellStyle name="Notas 26 4 3" xfId="4850"/>
    <cellStyle name="Notas 26 4 30" xfId="18301"/>
    <cellStyle name="Notas 26 4 31" xfId="18554"/>
    <cellStyle name="Notas 26 4 32" xfId="19710"/>
    <cellStyle name="Notas 26 4 33" xfId="19981"/>
    <cellStyle name="Notas 26 4 34" xfId="20507"/>
    <cellStyle name="Notas 26 4 35" xfId="21360"/>
    <cellStyle name="Notas 26 4 4" xfId="4462"/>
    <cellStyle name="Notas 26 4 5" xfId="3672"/>
    <cellStyle name="Notas 26 4 6" xfId="5377"/>
    <cellStyle name="Notas 26 4 7" xfId="5892"/>
    <cellStyle name="Notas 26 4 8" xfId="6397"/>
    <cellStyle name="Notas 26 4 9" xfId="6903"/>
    <cellStyle name="Notas 26 40" xfId="21461"/>
    <cellStyle name="Notas 26 5" xfId="1786"/>
    <cellStyle name="Notas 26 5 10" xfId="7394"/>
    <cellStyle name="Notas 26 5 11" xfId="7880"/>
    <cellStyle name="Notas 26 5 12" xfId="8342"/>
    <cellStyle name="Notas 26 5 13" xfId="10310"/>
    <cellStyle name="Notas 26 5 14" xfId="12174"/>
    <cellStyle name="Notas 26 5 15" xfId="13470"/>
    <cellStyle name="Notas 26 5 16" xfId="13064"/>
    <cellStyle name="Notas 26 5 17" xfId="9912"/>
    <cellStyle name="Notas 26 5 18" xfId="13548"/>
    <cellStyle name="Notas 26 5 19" xfId="16203"/>
    <cellStyle name="Notas 26 5 2" xfId="3314"/>
    <cellStyle name="Notas 26 5 20" xfId="17166"/>
    <cellStyle name="Notas 26 5 21" xfId="11354"/>
    <cellStyle name="Notas 26 5 22" xfId="15350"/>
    <cellStyle name="Notas 26 5 23" xfId="12891"/>
    <cellStyle name="Notas 26 5 24" xfId="9752"/>
    <cellStyle name="Notas 26 5 25" xfId="11245"/>
    <cellStyle name="Notas 26 5 26" xfId="12034"/>
    <cellStyle name="Notas 26 5 27" xfId="9524"/>
    <cellStyle name="Notas 26 5 28" xfId="10952"/>
    <cellStyle name="Notas 26 5 29" xfId="14730"/>
    <cellStyle name="Notas 26 5 3" xfId="4851"/>
    <cellStyle name="Notas 26 5 30" xfId="9682"/>
    <cellStyle name="Notas 26 5 31" xfId="12433"/>
    <cellStyle name="Notas 26 5 32" xfId="19711"/>
    <cellStyle name="Notas 26 5 33" xfId="20298"/>
    <cellStyle name="Notas 26 5 34" xfId="20508"/>
    <cellStyle name="Notas 26 5 35" xfId="21218"/>
    <cellStyle name="Notas 26 5 4" xfId="4461"/>
    <cellStyle name="Notas 26 5 5" xfId="3673"/>
    <cellStyle name="Notas 26 5 6" xfId="5376"/>
    <cellStyle name="Notas 26 5 7" xfId="5891"/>
    <cellStyle name="Notas 26 5 8" xfId="6395"/>
    <cellStyle name="Notas 26 5 9" xfId="6902"/>
    <cellStyle name="Notas 26 6" xfId="1787"/>
    <cellStyle name="Notas 26 6 10" xfId="7398"/>
    <cellStyle name="Notas 26 6 11" xfId="7878"/>
    <cellStyle name="Notas 26 6 12" xfId="8340"/>
    <cellStyle name="Notas 26 6 13" xfId="10311"/>
    <cellStyle name="Notas 26 6 14" xfId="12529"/>
    <cellStyle name="Notas 26 6 15" xfId="13723"/>
    <cellStyle name="Notas 26 6 16" xfId="9975"/>
    <cellStyle name="Notas 26 6 17" xfId="14525"/>
    <cellStyle name="Notas 26 6 18" xfId="9515"/>
    <cellStyle name="Notas 26 6 19" xfId="14149"/>
    <cellStyle name="Notas 26 6 2" xfId="3315"/>
    <cellStyle name="Notas 26 6 20" xfId="9212"/>
    <cellStyle name="Notas 26 6 21" xfId="13227"/>
    <cellStyle name="Notas 26 6 22" xfId="16790"/>
    <cellStyle name="Notas 26 6 23" xfId="12221"/>
    <cellStyle name="Notas 26 6 24" xfId="9341"/>
    <cellStyle name="Notas 26 6 25" xfId="9671"/>
    <cellStyle name="Notas 26 6 26" xfId="15958"/>
    <cellStyle name="Notas 26 6 27" xfId="9717"/>
    <cellStyle name="Notas 26 6 28" xfId="15178"/>
    <cellStyle name="Notas 26 6 29" xfId="16559"/>
    <cellStyle name="Notas 26 6 3" xfId="4852"/>
    <cellStyle name="Notas 26 6 30" xfId="15791"/>
    <cellStyle name="Notas 26 6 31" xfId="16896"/>
    <cellStyle name="Notas 26 6 32" xfId="19712"/>
    <cellStyle name="Notas 26 6 33" xfId="20297"/>
    <cellStyle name="Notas 26 6 34" xfId="20509"/>
    <cellStyle name="Notas 26 6 35" xfId="21473"/>
    <cellStyle name="Notas 26 6 4" xfId="4460"/>
    <cellStyle name="Notas 26 6 5" xfId="3674"/>
    <cellStyle name="Notas 26 6 6" xfId="5368"/>
    <cellStyle name="Notas 26 6 7" xfId="5889"/>
    <cellStyle name="Notas 26 6 8" xfId="6394"/>
    <cellStyle name="Notas 26 6 9" xfId="6901"/>
    <cellStyle name="Notas 26 7" xfId="3310"/>
    <cellStyle name="Notas 26 8" xfId="4847"/>
    <cellStyle name="Notas 26 9" xfId="4464"/>
    <cellStyle name="Notas 27" xfId="1788"/>
    <cellStyle name="Notas 27 10" xfId="3675"/>
    <cellStyle name="Notas 27 11" xfId="5373"/>
    <cellStyle name="Notas 27 12" xfId="5888"/>
    <cellStyle name="Notas 27 13" xfId="6393"/>
    <cellStyle name="Notas 27 14" xfId="6899"/>
    <cellStyle name="Notas 27 15" xfId="7397"/>
    <cellStyle name="Notas 27 16" xfId="7877"/>
    <cellStyle name="Notas 27 17" xfId="8339"/>
    <cellStyle name="Notas 27 18" xfId="10312"/>
    <cellStyle name="Notas 27 19" xfId="11429"/>
    <cellStyle name="Notas 27 2" xfId="1789"/>
    <cellStyle name="Notas 27 2 10" xfId="7396"/>
    <cellStyle name="Notas 27 2 11" xfId="7876"/>
    <cellStyle name="Notas 27 2 12" xfId="8338"/>
    <cellStyle name="Notas 27 2 13" xfId="10313"/>
    <cellStyle name="Notas 27 2 14" xfId="14905"/>
    <cellStyle name="Notas 27 2 15" xfId="9154"/>
    <cellStyle name="Notas 27 2 16" xfId="11523"/>
    <cellStyle name="Notas 27 2 17" xfId="11333"/>
    <cellStyle name="Notas 27 2 18" xfId="12449"/>
    <cellStyle name="Notas 27 2 19" xfId="14315"/>
    <cellStyle name="Notas 27 2 2" xfId="3317"/>
    <cellStyle name="Notas 27 2 20" xfId="11367"/>
    <cellStyle name="Notas 27 2 21" xfId="16258"/>
    <cellStyle name="Notas 27 2 22" xfId="12832"/>
    <cellStyle name="Notas 27 2 23" xfId="14039"/>
    <cellStyle name="Notas 27 2 24" xfId="15527"/>
    <cellStyle name="Notas 27 2 25" xfId="16926"/>
    <cellStyle name="Notas 27 2 26" xfId="10596"/>
    <cellStyle name="Notas 27 2 27" xfId="10081"/>
    <cellStyle name="Notas 27 2 28" xfId="17138"/>
    <cellStyle name="Notas 27 2 29" xfId="13833"/>
    <cellStyle name="Notas 27 2 3" xfId="4854"/>
    <cellStyle name="Notas 27 2 30" xfId="16141"/>
    <cellStyle name="Notas 27 2 31" xfId="13022"/>
    <cellStyle name="Notas 27 2 32" xfId="19714"/>
    <cellStyle name="Notas 27 2 33" xfId="19943"/>
    <cellStyle name="Notas 27 2 34" xfId="20511"/>
    <cellStyle name="Notas 27 2 35" xfId="21372"/>
    <cellStyle name="Notas 27 2 4" xfId="4458"/>
    <cellStyle name="Notas 27 2 5" xfId="3676"/>
    <cellStyle name="Notas 27 2 6" xfId="5372"/>
    <cellStyle name="Notas 27 2 7" xfId="5887"/>
    <cellStyle name="Notas 27 2 8" xfId="6392"/>
    <cellStyle name="Notas 27 2 9" xfId="6898"/>
    <cellStyle name="Notas 27 20" xfId="12346"/>
    <cellStyle name="Notas 27 21" xfId="11065"/>
    <cellStyle name="Notas 27 22" xfId="12760"/>
    <cellStyle name="Notas 27 23" xfId="14992"/>
    <cellStyle name="Notas 27 24" xfId="11345"/>
    <cellStyle name="Notas 27 25" xfId="11589"/>
    <cellStyle name="Notas 27 26" xfId="13292"/>
    <cellStyle name="Notas 27 27" xfId="16206"/>
    <cellStyle name="Notas 27 28" xfId="16741"/>
    <cellStyle name="Notas 27 29" xfId="12461"/>
    <cellStyle name="Notas 27 3" xfId="1790"/>
    <cellStyle name="Notas 27 3 10" xfId="7395"/>
    <cellStyle name="Notas 27 3 11" xfId="7875"/>
    <cellStyle name="Notas 27 3 12" xfId="8337"/>
    <cellStyle name="Notas 27 3 13" xfId="10314"/>
    <cellStyle name="Notas 27 3 14" xfId="14574"/>
    <cellStyle name="Notas 27 3 15" xfId="9470"/>
    <cellStyle name="Notas 27 3 16" xfId="11778"/>
    <cellStyle name="Notas 27 3 17" xfId="13685"/>
    <cellStyle name="Notas 27 3 18" xfId="10017"/>
    <cellStyle name="Notas 27 3 19" xfId="13293"/>
    <cellStyle name="Notas 27 3 2" xfId="3318"/>
    <cellStyle name="Notas 27 3 20" xfId="13948"/>
    <cellStyle name="Notas 27 3 21" xfId="16578"/>
    <cellStyle name="Notas 27 3 22" xfId="16495"/>
    <cellStyle name="Notas 27 3 23" xfId="16832"/>
    <cellStyle name="Notas 27 3 24" xfId="14445"/>
    <cellStyle name="Notas 27 3 25" xfId="9356"/>
    <cellStyle name="Notas 27 3 26" xfId="16638"/>
    <cellStyle name="Notas 27 3 27" xfId="10614"/>
    <cellStyle name="Notas 27 3 28" xfId="14269"/>
    <cellStyle name="Notas 27 3 29" xfId="11455"/>
    <cellStyle name="Notas 27 3 3" xfId="4855"/>
    <cellStyle name="Notas 27 3 30" xfId="15218"/>
    <cellStyle name="Notas 27 3 31" xfId="9107"/>
    <cellStyle name="Notas 27 3 32" xfId="19715"/>
    <cellStyle name="Notas 27 3 33" xfId="20292"/>
    <cellStyle name="Notas 27 3 34" xfId="20512"/>
    <cellStyle name="Notas 27 3 35" xfId="21335"/>
    <cellStyle name="Notas 27 3 4" xfId="4457"/>
    <cellStyle name="Notas 27 3 5" xfId="3677"/>
    <cellStyle name="Notas 27 3 6" xfId="5371"/>
    <cellStyle name="Notas 27 3 7" xfId="5886"/>
    <cellStyle name="Notas 27 3 8" xfId="6391"/>
    <cellStyle name="Notas 27 3 9" xfId="6897"/>
    <cellStyle name="Notas 27 30" xfId="16175"/>
    <cellStyle name="Notas 27 31" xfId="17302"/>
    <cellStyle name="Notas 27 32" xfId="17617"/>
    <cellStyle name="Notas 27 33" xfId="17916"/>
    <cellStyle name="Notas 27 34" xfId="18200"/>
    <cellStyle name="Notas 27 35" xfId="18463"/>
    <cellStyle name="Notas 27 36" xfId="18698"/>
    <cellStyle name="Notas 27 37" xfId="19713"/>
    <cellStyle name="Notas 27 38" xfId="20296"/>
    <cellStyle name="Notas 27 39" xfId="20510"/>
    <cellStyle name="Notas 27 4" xfId="1791"/>
    <cellStyle name="Notas 27 4 10" xfId="7388"/>
    <cellStyle name="Notas 27 4 11" xfId="7874"/>
    <cellStyle name="Notas 27 4 12" xfId="8336"/>
    <cellStyle name="Notas 27 4 13" xfId="10315"/>
    <cellStyle name="Notas 27 4 14" xfId="14248"/>
    <cellStyle name="Notas 27 4 15" xfId="9787"/>
    <cellStyle name="Notas 27 4 16" xfId="14553"/>
    <cellStyle name="Notas 27 4 17" xfId="9489"/>
    <cellStyle name="Notas 27 4 18" xfId="13827"/>
    <cellStyle name="Notas 27 4 19" xfId="16219"/>
    <cellStyle name="Notas 27 4 2" xfId="3319"/>
    <cellStyle name="Notas 27 4 20" xfId="16222"/>
    <cellStyle name="Notas 27 4 21" xfId="16986"/>
    <cellStyle name="Notas 27 4 22" xfId="10905"/>
    <cellStyle name="Notas 27 4 23" xfId="9120"/>
    <cellStyle name="Notas 27 4 24" xfId="11112"/>
    <cellStyle name="Notas 27 4 25" xfId="9494"/>
    <cellStyle name="Notas 27 4 26" xfId="16619"/>
    <cellStyle name="Notas 27 4 27" xfId="17322"/>
    <cellStyle name="Notas 27 4 28" xfId="17636"/>
    <cellStyle name="Notas 27 4 29" xfId="17935"/>
    <cellStyle name="Notas 27 4 3" xfId="4856"/>
    <cellStyle name="Notas 27 4 30" xfId="18217"/>
    <cellStyle name="Notas 27 4 31" xfId="18478"/>
    <cellStyle name="Notas 27 4 32" xfId="19716"/>
    <cellStyle name="Notas 27 4 33" xfId="20288"/>
    <cellStyle name="Notas 27 4 34" xfId="20513"/>
    <cellStyle name="Notas 27 4 35" xfId="21483"/>
    <cellStyle name="Notas 27 4 4" xfId="4456"/>
    <cellStyle name="Notas 27 4 5" xfId="3678"/>
    <cellStyle name="Notas 27 4 6" xfId="5370"/>
    <cellStyle name="Notas 27 4 7" xfId="5885"/>
    <cellStyle name="Notas 27 4 8" xfId="6384"/>
    <cellStyle name="Notas 27 4 9" xfId="6896"/>
    <cellStyle name="Notas 27 40" xfId="21315"/>
    <cellStyle name="Notas 27 5" xfId="1792"/>
    <cellStyle name="Notas 27 5 10" xfId="7393"/>
    <cellStyle name="Notas 27 5 11" xfId="7867"/>
    <cellStyle name="Notas 27 5 12" xfId="8329"/>
    <cellStyle name="Notas 27 5 13" xfId="10316"/>
    <cellStyle name="Notas 27 5 14" xfId="13907"/>
    <cellStyle name="Notas 27 5 15" xfId="9028"/>
    <cellStyle name="Notas 27 5 16" xfId="13706"/>
    <cellStyle name="Notas 27 5 17" xfId="12651"/>
    <cellStyle name="Notas 27 5 18" xfId="12059"/>
    <cellStyle name="Notas 27 5 19" xfId="16168"/>
    <cellStyle name="Notas 27 5 2" xfId="3320"/>
    <cellStyle name="Notas 27 5 20" xfId="15504"/>
    <cellStyle name="Notas 27 5 21" xfId="11921"/>
    <cellStyle name="Notas 27 5 22" xfId="14055"/>
    <cellStyle name="Notas 27 5 23" xfId="10085"/>
    <cellStyle name="Notas 27 5 24" xfId="16407"/>
    <cellStyle name="Notas 27 5 25" xfId="9519"/>
    <cellStyle name="Notas 27 5 26" xfId="14697"/>
    <cellStyle name="Notas 27 5 27" xfId="16410"/>
    <cellStyle name="Notas 27 5 28" xfId="14270"/>
    <cellStyle name="Notas 27 5 29" xfId="13860"/>
    <cellStyle name="Notas 27 5 3" xfId="4857"/>
    <cellStyle name="Notas 27 5 30" xfId="16109"/>
    <cellStyle name="Notas 27 5 31" xfId="9501"/>
    <cellStyle name="Notas 27 5 32" xfId="19717"/>
    <cellStyle name="Notas 27 5 33" xfId="20282"/>
    <cellStyle name="Notas 27 5 34" xfId="20514"/>
    <cellStyle name="Notas 27 5 35" xfId="20782"/>
    <cellStyle name="Notas 27 5 4" xfId="4455"/>
    <cellStyle name="Notas 27 5 5" xfId="3679"/>
    <cellStyle name="Notas 27 5 6" xfId="5369"/>
    <cellStyle name="Notas 27 5 7" xfId="5878"/>
    <cellStyle name="Notas 27 5 8" xfId="3873"/>
    <cellStyle name="Notas 27 5 9" xfId="6895"/>
    <cellStyle name="Notas 27 6" xfId="1793"/>
    <cellStyle name="Notas 27 6 10" xfId="5742"/>
    <cellStyle name="Notas 27 6 11" xfId="6247"/>
    <cellStyle name="Notas 27 6 12" xfId="6752"/>
    <cellStyle name="Notas 27 6 13" xfId="10317"/>
    <cellStyle name="Notas 27 6 14" xfId="13555"/>
    <cellStyle name="Notas 27 6 15" xfId="10730"/>
    <cellStyle name="Notas 27 6 16" xfId="14612"/>
    <cellStyle name="Notas 27 6 17" xfId="9435"/>
    <cellStyle name="Notas 27 6 18" xfId="12596"/>
    <cellStyle name="Notas 27 6 19" xfId="10964"/>
    <cellStyle name="Notas 27 6 2" xfId="3321"/>
    <cellStyle name="Notas 27 6 20" xfId="12895"/>
    <cellStyle name="Notas 27 6 21" xfId="16232"/>
    <cellStyle name="Notas 27 6 22" xfId="16509"/>
    <cellStyle name="Notas 27 6 23" xfId="15543"/>
    <cellStyle name="Notas 27 6 24" xfId="15380"/>
    <cellStyle name="Notas 27 6 25" xfId="12974"/>
    <cellStyle name="Notas 27 6 26" xfId="12227"/>
    <cellStyle name="Notas 27 6 27" xfId="12423"/>
    <cellStyle name="Notas 27 6 28" xfId="14974"/>
    <cellStyle name="Notas 27 6 29" xfId="16806"/>
    <cellStyle name="Notas 27 6 3" xfId="4858"/>
    <cellStyle name="Notas 27 6 30" xfId="15759"/>
    <cellStyle name="Notas 27 6 31" xfId="13582"/>
    <cellStyle name="Notas 27 6 32" xfId="19718"/>
    <cellStyle name="Notas 27 6 33" xfId="20276"/>
    <cellStyle name="Notas 27 6 34" xfId="20515"/>
    <cellStyle name="Notas 27 6 35" xfId="21376"/>
    <cellStyle name="Notas 27 6 4" xfId="4454"/>
    <cellStyle name="Notas 27 6 5" xfId="4329"/>
    <cellStyle name="Notas 27 6 6" xfId="3814"/>
    <cellStyle name="Notas 27 6 7" xfId="5063"/>
    <cellStyle name="Notas 27 6 8" xfId="6389"/>
    <cellStyle name="Notas 27 6 9" xfId="5222"/>
    <cellStyle name="Notas 27 7" xfId="3316"/>
    <cellStyle name="Notas 27 8" xfId="4853"/>
    <cellStyle name="Notas 27 9" xfId="4459"/>
    <cellStyle name="Notas 28" xfId="1794"/>
    <cellStyle name="Notas 28 10" xfId="3680"/>
    <cellStyle name="Notas 28 11" xfId="5362"/>
    <cellStyle name="Notas 28 12" xfId="5883"/>
    <cellStyle name="Notas 28 13" xfId="6388"/>
    <cellStyle name="Notas 28 14" xfId="6888"/>
    <cellStyle name="Notas 28 15" xfId="7392"/>
    <cellStyle name="Notas 28 16" xfId="7872"/>
    <cellStyle name="Notas 28 17" xfId="8334"/>
    <cellStyle name="Notas 28 18" xfId="10318"/>
    <cellStyle name="Notas 28 19" xfId="13202"/>
    <cellStyle name="Notas 28 2" xfId="1795"/>
    <cellStyle name="Notas 28 2 10" xfId="7391"/>
    <cellStyle name="Notas 28 2 11" xfId="7871"/>
    <cellStyle name="Notas 28 2 12" xfId="8333"/>
    <cellStyle name="Notas 28 2 13" xfId="10319"/>
    <cellStyle name="Notas 28 2 14" xfId="12847"/>
    <cellStyle name="Notas 28 2 15" xfId="13418"/>
    <cellStyle name="Notas 28 2 16" xfId="10598"/>
    <cellStyle name="Notas 28 2 17" xfId="14178"/>
    <cellStyle name="Notas 28 2 18" xfId="9861"/>
    <cellStyle name="Notas 28 2 19" xfId="11160"/>
    <cellStyle name="Notas 28 2 2" xfId="3323"/>
    <cellStyle name="Notas 28 2 20" xfId="10051"/>
    <cellStyle name="Notas 28 2 21" xfId="14320"/>
    <cellStyle name="Notas 28 2 22" xfId="14853"/>
    <cellStyle name="Notas 28 2 23" xfId="11976"/>
    <cellStyle name="Notas 28 2 24" xfId="12816"/>
    <cellStyle name="Notas 28 2 25" xfId="12558"/>
    <cellStyle name="Notas 28 2 26" xfId="17146"/>
    <cellStyle name="Notas 28 2 27" xfId="9343"/>
    <cellStyle name="Notas 28 2 28" xfId="16351"/>
    <cellStyle name="Notas 28 2 29" xfId="17092"/>
    <cellStyle name="Notas 28 2 3" xfId="4860"/>
    <cellStyle name="Notas 28 2 30" xfId="15661"/>
    <cellStyle name="Notas 28 2 31" xfId="15692"/>
    <cellStyle name="Notas 28 2 32" xfId="19720"/>
    <cellStyle name="Notas 28 2 33" xfId="20264"/>
    <cellStyle name="Notas 28 2 34" xfId="20517"/>
    <cellStyle name="Notas 28 2 35" xfId="21401"/>
    <cellStyle name="Notas 28 2 4" xfId="4452"/>
    <cellStyle name="Notas 28 2 5" xfId="3681"/>
    <cellStyle name="Notas 28 2 6" xfId="5367"/>
    <cellStyle name="Notas 28 2 7" xfId="5882"/>
    <cellStyle name="Notas 28 2 8" xfId="6387"/>
    <cellStyle name="Notas 28 2 9" xfId="6893"/>
    <cellStyle name="Notas 28 20" xfId="13645"/>
    <cellStyle name="Notas 28 21" xfId="10053"/>
    <cellStyle name="Notas 28 22" xfId="14184"/>
    <cellStyle name="Notas 28 23" xfId="9853"/>
    <cellStyle name="Notas 28 24" xfId="11214"/>
    <cellStyle name="Notas 28 25" xfId="9484"/>
    <cellStyle name="Notas 28 26" xfId="12763"/>
    <cellStyle name="Notas 28 27" xfId="16198"/>
    <cellStyle name="Notas 28 28" xfId="10071"/>
    <cellStyle name="Notas 28 29" xfId="14090"/>
    <cellStyle name="Notas 28 3" xfId="1796"/>
    <cellStyle name="Notas 28 3 10" xfId="7390"/>
    <cellStyle name="Notas 28 3 11" xfId="7870"/>
    <cellStyle name="Notas 28 3 12" xfId="8332"/>
    <cellStyle name="Notas 28 3 13" xfId="10320"/>
    <cellStyle name="Notas 28 3 14" xfId="11693"/>
    <cellStyle name="Notas 28 3 15" xfId="11183"/>
    <cellStyle name="Notas 28 3 16" xfId="11628"/>
    <cellStyle name="Notas 28 3 17" xfId="13035"/>
    <cellStyle name="Notas 28 3 18" xfId="10922"/>
    <cellStyle name="Notas 28 3 19" xfId="10798"/>
    <cellStyle name="Notas 28 3 2" xfId="3324"/>
    <cellStyle name="Notas 28 3 20" xfId="11850"/>
    <cellStyle name="Notas 28 3 21" xfId="11803"/>
    <cellStyle name="Notas 28 3 22" xfId="12271"/>
    <cellStyle name="Notas 28 3 23" xfId="13630"/>
    <cellStyle name="Notas 28 3 24" xfId="16933"/>
    <cellStyle name="Notas 28 3 25" xfId="10064"/>
    <cellStyle name="Notas 28 3 26" xfId="14183"/>
    <cellStyle name="Notas 28 3 27" xfId="12062"/>
    <cellStyle name="Notas 28 3 28" xfId="9043"/>
    <cellStyle name="Notas 28 3 29" xfId="16743"/>
    <cellStyle name="Notas 28 3 3" xfId="4861"/>
    <cellStyle name="Notas 28 3 30" xfId="17084"/>
    <cellStyle name="Notas 28 3 31" xfId="11351"/>
    <cellStyle name="Notas 28 3 32" xfId="19721"/>
    <cellStyle name="Notas 28 3 33" xfId="20258"/>
    <cellStyle name="Notas 28 3 34" xfId="20518"/>
    <cellStyle name="Notas 28 3 35" xfId="21186"/>
    <cellStyle name="Notas 28 3 4" xfId="4451"/>
    <cellStyle name="Notas 28 3 5" xfId="3682"/>
    <cellStyle name="Notas 28 3 6" xfId="5366"/>
    <cellStyle name="Notas 28 3 7" xfId="5881"/>
    <cellStyle name="Notas 28 3 8" xfId="6386"/>
    <cellStyle name="Notas 28 3 9" xfId="6892"/>
    <cellStyle name="Notas 28 30" xfId="9932"/>
    <cellStyle name="Notas 28 31" xfId="17323"/>
    <cellStyle name="Notas 28 32" xfId="17637"/>
    <cellStyle name="Notas 28 33" xfId="17936"/>
    <cellStyle name="Notas 28 34" xfId="18218"/>
    <cellStyle name="Notas 28 35" xfId="18479"/>
    <cellStyle name="Notas 28 36" xfId="18710"/>
    <cellStyle name="Notas 28 37" xfId="19719"/>
    <cellStyle name="Notas 28 38" xfId="20270"/>
    <cellStyle name="Notas 28 39" xfId="20516"/>
    <cellStyle name="Notas 28 4" xfId="1797"/>
    <cellStyle name="Notas 28 4 10" xfId="7389"/>
    <cellStyle name="Notas 28 4 11" xfId="7869"/>
    <cellStyle name="Notas 28 4 12" xfId="8331"/>
    <cellStyle name="Notas 28 4 13" xfId="10321"/>
    <cellStyle name="Notas 28 4 14" xfId="12175"/>
    <cellStyle name="Notas 28 4 15" xfId="13109"/>
    <cellStyle name="Notas 28 4 16" xfId="10820"/>
    <cellStyle name="Notas 28 4 17" xfId="14466"/>
    <cellStyle name="Notas 28 4 18" xfId="9574"/>
    <cellStyle name="Notas 28 4 19" xfId="9520"/>
    <cellStyle name="Notas 28 4 2" xfId="3325"/>
    <cellStyle name="Notas 28 4 20" xfId="13498"/>
    <cellStyle name="Notas 28 4 21" xfId="9479"/>
    <cellStyle name="Notas 28 4 22" xfId="13488"/>
    <cellStyle name="Notas 28 4 23" xfId="11855"/>
    <cellStyle name="Notas 28 4 24" xfId="13225"/>
    <cellStyle name="Notas 28 4 25" xfId="11625"/>
    <cellStyle name="Notas 28 4 26" xfId="10676"/>
    <cellStyle name="Notas 28 4 27" xfId="11643"/>
    <cellStyle name="Notas 28 4 28" xfId="12218"/>
    <cellStyle name="Notas 28 4 29" xfId="16939"/>
    <cellStyle name="Notas 28 4 3" xfId="4862"/>
    <cellStyle name="Notas 28 4 30" xfId="12836"/>
    <cellStyle name="Notas 28 4 31" xfId="12545"/>
    <cellStyle name="Notas 28 4 32" xfId="19722"/>
    <cellStyle name="Notas 28 4 33" xfId="20252"/>
    <cellStyle name="Notas 28 4 34" xfId="20519"/>
    <cellStyle name="Notas 28 4 35" xfId="21410"/>
    <cellStyle name="Notas 28 4 4" xfId="4450"/>
    <cellStyle name="Notas 28 4 5" xfId="3684"/>
    <cellStyle name="Notas 28 4 6" xfId="5365"/>
    <cellStyle name="Notas 28 4 7" xfId="5880"/>
    <cellStyle name="Notas 28 4 8" xfId="6385"/>
    <cellStyle name="Notas 28 4 9" xfId="6891"/>
    <cellStyle name="Notas 28 40" xfId="21210"/>
    <cellStyle name="Notas 28 5" xfId="1798"/>
    <cellStyle name="Notas 28 5 10" xfId="7382"/>
    <cellStyle name="Notas 28 5 11" xfId="7868"/>
    <cellStyle name="Notas 28 5 12" xfId="8330"/>
    <cellStyle name="Notas 28 5 13" xfId="10322"/>
    <cellStyle name="Notas 28 5 14" xfId="12528"/>
    <cellStyle name="Notas 28 5 15" xfId="14061"/>
    <cellStyle name="Notas 28 5 16" xfId="9631"/>
    <cellStyle name="Notas 28 5 17" xfId="13856"/>
    <cellStyle name="Notas 28 5 18" xfId="14736"/>
    <cellStyle name="Notas 28 5 19" xfId="13089"/>
    <cellStyle name="Notas 28 5 2" xfId="3326"/>
    <cellStyle name="Notas 28 5 20" xfId="11747"/>
    <cellStyle name="Notas 28 5 21" xfId="16627"/>
    <cellStyle name="Notas 28 5 22" xfId="14078"/>
    <cellStyle name="Notas 28 5 23" xfId="12315"/>
    <cellStyle name="Notas 28 5 24" xfId="16756"/>
    <cellStyle name="Notas 28 5 25" xfId="14993"/>
    <cellStyle name="Notas 28 5 26" xfId="13062"/>
    <cellStyle name="Notas 28 5 27" xfId="9969"/>
    <cellStyle name="Notas 28 5 28" xfId="10188"/>
    <cellStyle name="Notas 28 5 29" xfId="17194"/>
    <cellStyle name="Notas 28 5 3" xfId="4863"/>
    <cellStyle name="Notas 28 5 30" xfId="17515"/>
    <cellStyle name="Notas 28 5 31" xfId="17819"/>
    <cellStyle name="Notas 28 5 32" xfId="19723"/>
    <cellStyle name="Notas 28 5 33" xfId="20228"/>
    <cellStyle name="Notas 28 5 34" xfId="20520"/>
    <cellStyle name="Notas 28 5 35" xfId="21317"/>
    <cellStyle name="Notas 28 5 4" xfId="4449"/>
    <cellStyle name="Notas 28 5 5" xfId="3685"/>
    <cellStyle name="Notas 28 5 6" xfId="5364"/>
    <cellStyle name="Notas 28 5 7" xfId="5879"/>
    <cellStyle name="Notas 28 5 8" xfId="6378"/>
    <cellStyle name="Notas 28 5 9" xfId="6890"/>
    <cellStyle name="Notas 28 6" xfId="1799"/>
    <cellStyle name="Notas 28 6 10" xfId="7387"/>
    <cellStyle name="Notas 28 6 11" xfId="7861"/>
    <cellStyle name="Notas 28 6 12" xfId="8323"/>
    <cellStyle name="Notas 28 6 13" xfId="10323"/>
    <cellStyle name="Notas 28 6 14" xfId="11428"/>
    <cellStyle name="Notas 28 6 15" xfId="11342"/>
    <cellStyle name="Notas 28 6 16" xfId="12448"/>
    <cellStyle name="Notas 28 6 17" xfId="13674"/>
    <cellStyle name="Notas 28 6 18" xfId="10028"/>
    <cellStyle name="Notas 28 6 19" xfId="15787"/>
    <cellStyle name="Notas 28 6 2" xfId="3327"/>
    <cellStyle name="Notas 28 6 20" xfId="16749"/>
    <cellStyle name="Notas 28 6 21" xfId="14040"/>
    <cellStyle name="Notas 28 6 22" xfId="16504"/>
    <cellStyle name="Notas 28 6 23" xfId="10956"/>
    <cellStyle name="Notas 28 6 24" xfId="15082"/>
    <cellStyle name="Notas 28 6 25" xfId="12975"/>
    <cellStyle name="Notas 28 6 26" xfId="9658"/>
    <cellStyle name="Notas 28 6 27" xfId="9733"/>
    <cellStyle name="Notas 28 6 28" xfId="9491"/>
    <cellStyle name="Notas 28 6 29" xfId="14626"/>
    <cellStyle name="Notas 28 6 3" xfId="4864"/>
    <cellStyle name="Notas 28 6 30" xfId="9127"/>
    <cellStyle name="Notas 28 6 31" xfId="15074"/>
    <cellStyle name="Notas 28 6 32" xfId="19724"/>
    <cellStyle name="Notas 28 6 33" xfId="20232"/>
    <cellStyle name="Notas 28 6 34" xfId="20521"/>
    <cellStyle name="Notas 28 6 35" xfId="21248"/>
    <cellStyle name="Notas 28 6 4" xfId="4448"/>
    <cellStyle name="Notas 28 6 5" xfId="3686"/>
    <cellStyle name="Notas 28 6 6" xfId="5363"/>
    <cellStyle name="Notas 28 6 7" xfId="5872"/>
    <cellStyle name="Notas 28 6 8" xfId="6383"/>
    <cellStyle name="Notas 28 6 9" xfId="6889"/>
    <cellStyle name="Notas 28 7" xfId="3322"/>
    <cellStyle name="Notas 28 8" xfId="4859"/>
    <cellStyle name="Notas 28 9" xfId="4453"/>
    <cellStyle name="Notas 29" xfId="1800"/>
    <cellStyle name="Notas 29 10" xfId="3687"/>
    <cellStyle name="Notas 29 11" xfId="5356"/>
    <cellStyle name="Notas 29 12" xfId="5877"/>
    <cellStyle name="Notas 29 13" xfId="6382"/>
    <cellStyle name="Notas 29 14" xfId="6882"/>
    <cellStyle name="Notas 29 15" xfId="7386"/>
    <cellStyle name="Notas 29 16" xfId="7866"/>
    <cellStyle name="Notas 29 17" xfId="8328"/>
    <cellStyle name="Notas 29 18" xfId="10324"/>
    <cellStyle name="Notas 29 19" xfId="14912"/>
    <cellStyle name="Notas 29 2" xfId="1801"/>
    <cellStyle name="Notas 29 2 10" xfId="7385"/>
    <cellStyle name="Notas 29 2 11" xfId="7865"/>
    <cellStyle name="Notas 29 2 12" xfId="8327"/>
    <cellStyle name="Notas 29 2 13" xfId="10325"/>
    <cellStyle name="Notas 29 2 14" xfId="14581"/>
    <cellStyle name="Notas 29 2 15" xfId="9463"/>
    <cellStyle name="Notas 29 2 16" xfId="11283"/>
    <cellStyle name="Notas 29 2 17" xfId="14468"/>
    <cellStyle name="Notas 29 2 18" xfId="9570"/>
    <cellStyle name="Notas 29 2 19" xfId="11339"/>
    <cellStyle name="Notas 29 2 2" xfId="3329"/>
    <cellStyle name="Notas 29 2 20" xfId="12145"/>
    <cellStyle name="Notas 29 2 21" xfId="11858"/>
    <cellStyle name="Notas 29 2 22" xfId="12396"/>
    <cellStyle name="Notas 29 2 23" xfId="15606"/>
    <cellStyle name="Notas 29 2 24" xfId="9721"/>
    <cellStyle name="Notas 29 2 25" xfId="16193"/>
    <cellStyle name="Notas 29 2 26" xfId="12552"/>
    <cellStyle name="Notas 29 2 27" xfId="16085"/>
    <cellStyle name="Notas 29 2 28" xfId="11835"/>
    <cellStyle name="Notas 29 2 29" xfId="9747"/>
    <cellStyle name="Notas 29 2 3" xfId="4866"/>
    <cellStyle name="Notas 29 2 30" xfId="15745"/>
    <cellStyle name="Notas 29 2 31" xfId="16065"/>
    <cellStyle name="Notas 29 2 32" xfId="19726"/>
    <cellStyle name="Notas 29 2 33" xfId="20154"/>
    <cellStyle name="Notas 29 2 34" xfId="20523"/>
    <cellStyle name="Notas 29 2 35" xfId="21092"/>
    <cellStyle name="Notas 29 2 4" xfId="4446"/>
    <cellStyle name="Notas 29 2 5" xfId="3688"/>
    <cellStyle name="Notas 29 2 6" xfId="5361"/>
    <cellStyle name="Notas 29 2 7" xfId="5876"/>
    <cellStyle name="Notas 29 2 8" xfId="6381"/>
    <cellStyle name="Notas 29 2 9" xfId="6887"/>
    <cellStyle name="Notas 29 20" xfId="9147"/>
    <cellStyle name="Notas 29 21" xfId="14722"/>
    <cellStyle name="Notas 29 22" xfId="9336"/>
    <cellStyle name="Notas 29 23" xfId="11507"/>
    <cellStyle name="Notas 29 24" xfId="15793"/>
    <cellStyle name="Notas 29 25" xfId="13276"/>
    <cellStyle name="Notas 29 26" xfId="16827"/>
    <cellStyle name="Notas 29 27" xfId="13522"/>
    <cellStyle name="Notas 29 28" xfId="10563"/>
    <cellStyle name="Notas 29 29" xfId="12540"/>
    <cellStyle name="Notas 29 3" xfId="1802"/>
    <cellStyle name="Notas 29 3 10" xfId="7384"/>
    <cellStyle name="Notas 29 3 11" xfId="7864"/>
    <cellStyle name="Notas 29 3 12" xfId="8326"/>
    <cellStyle name="Notas 29 3 13" xfId="10326"/>
    <cellStyle name="Notas 29 3 14" xfId="14243"/>
    <cellStyle name="Notas 29 3 15" xfId="9792"/>
    <cellStyle name="Notas 29 3 16" xfId="12824"/>
    <cellStyle name="Notas 29 3 17" xfId="14085"/>
    <cellStyle name="Notas 29 3 18" xfId="9561"/>
    <cellStyle name="Notas 29 3 19" xfId="11265"/>
    <cellStyle name="Notas 29 3 2" xfId="3330"/>
    <cellStyle name="Notas 29 3 20" xfId="12776"/>
    <cellStyle name="Notas 29 3 21" xfId="17095"/>
    <cellStyle name="Notas 29 3 22" xfId="12737"/>
    <cellStyle name="Notas 29 3 23" xfId="9597"/>
    <cellStyle name="Notas 29 3 24" xfId="9167"/>
    <cellStyle name="Notas 29 3 25" xfId="9015"/>
    <cellStyle name="Notas 29 3 26" xfId="13132"/>
    <cellStyle name="Notas 29 3 27" xfId="17091"/>
    <cellStyle name="Notas 29 3 28" xfId="12467"/>
    <cellStyle name="Notas 29 3 29" xfId="12874"/>
    <cellStyle name="Notas 29 3 3" xfId="4867"/>
    <cellStyle name="Notas 29 3 30" xfId="16911"/>
    <cellStyle name="Notas 29 3 31" xfId="14555"/>
    <cellStyle name="Notas 29 3 32" xfId="19727"/>
    <cellStyle name="Notas 29 3 33" xfId="20120"/>
    <cellStyle name="Notas 29 3 34" xfId="20524"/>
    <cellStyle name="Notas 29 3 35" xfId="21057"/>
    <cellStyle name="Notas 29 3 4" xfId="4445"/>
    <cellStyle name="Notas 29 3 5" xfId="3689"/>
    <cellStyle name="Notas 29 3 6" xfId="5360"/>
    <cellStyle name="Notas 29 3 7" xfId="5875"/>
    <cellStyle name="Notas 29 3 8" xfId="6380"/>
    <cellStyle name="Notas 29 3 9" xfId="6886"/>
    <cellStyle name="Notas 29 30" xfId="9761"/>
    <cellStyle name="Notas 29 31" xfId="12946"/>
    <cellStyle name="Notas 29 32" xfId="15030"/>
    <cellStyle name="Notas 29 33" xfId="12052"/>
    <cellStyle name="Notas 29 34" xfId="16935"/>
    <cellStyle name="Notas 29 35" xfId="15169"/>
    <cellStyle name="Notas 29 36" xfId="15812"/>
    <cellStyle name="Notas 29 37" xfId="19725"/>
    <cellStyle name="Notas 29 38" xfId="19936"/>
    <cellStyle name="Notas 29 39" xfId="20522"/>
    <cellStyle name="Notas 29 4" xfId="1803"/>
    <cellStyle name="Notas 29 4 10" xfId="7383"/>
    <cellStyle name="Notas 29 4 11" xfId="7863"/>
    <cellStyle name="Notas 29 4 12" xfId="8325"/>
    <cellStyle name="Notas 29 4 13" xfId="10327"/>
    <cellStyle name="Notas 29 4 14" xfId="13908"/>
    <cellStyle name="Notas 29 4 15" xfId="9027"/>
    <cellStyle name="Notas 29 4 16" xfId="14046"/>
    <cellStyle name="Notas 29 4 17" xfId="9987"/>
    <cellStyle name="Notas 29 4 18" xfId="12782"/>
    <cellStyle name="Notas 29 4 19" xfId="16304"/>
    <cellStyle name="Notas 29 4 2" xfId="3331"/>
    <cellStyle name="Notas 29 4 20" xfId="10131"/>
    <cellStyle name="Notas 29 4 21" xfId="10186"/>
    <cellStyle name="Notas 29 4 22" xfId="11991"/>
    <cellStyle name="Notas 29 4 23" xfId="12648"/>
    <cellStyle name="Notas 29 4 24" xfId="14540"/>
    <cellStyle name="Notas 29 4 25" xfId="13267"/>
    <cellStyle name="Notas 29 4 26" xfId="15047"/>
    <cellStyle name="Notas 29 4 27" xfId="10948"/>
    <cellStyle name="Notas 29 4 28" xfId="14714"/>
    <cellStyle name="Notas 29 4 29" xfId="16564"/>
    <cellStyle name="Notas 29 4 3" xfId="4868"/>
    <cellStyle name="Notas 29 4 30" xfId="16475"/>
    <cellStyle name="Notas 29 4 31" xfId="10099"/>
    <cellStyle name="Notas 29 4 32" xfId="19728"/>
    <cellStyle name="Notas 29 4 33" xfId="20183"/>
    <cellStyle name="Notas 29 4 34" xfId="20525"/>
    <cellStyle name="Notas 29 4 35" xfId="20759"/>
    <cellStyle name="Notas 29 4 4" xfId="4444"/>
    <cellStyle name="Notas 29 4 5" xfId="3690"/>
    <cellStyle name="Notas 29 4 6" xfId="5359"/>
    <cellStyle name="Notas 29 4 7" xfId="5874"/>
    <cellStyle name="Notas 29 4 8" xfId="6379"/>
    <cellStyle name="Notas 29 4 9" xfId="6885"/>
    <cellStyle name="Notas 29 40" xfId="21122"/>
    <cellStyle name="Notas 29 5" xfId="1804"/>
    <cellStyle name="Notas 29 5 10" xfId="7376"/>
    <cellStyle name="Notas 29 5 11" xfId="7862"/>
    <cellStyle name="Notas 29 5 12" xfId="8324"/>
    <cellStyle name="Notas 29 5 13" xfId="10328"/>
    <cellStyle name="Notas 29 5 14" xfId="13562"/>
    <cellStyle name="Notas 29 5 15" xfId="10723"/>
    <cellStyle name="Notas 29 5 16" xfId="13233"/>
    <cellStyle name="Notas 29 5 17" xfId="14349"/>
    <cellStyle name="Notas 29 5 18" xfId="9374"/>
    <cellStyle name="Notas 29 5 19" xfId="10811"/>
    <cellStyle name="Notas 29 5 2" xfId="3332"/>
    <cellStyle name="Notas 29 5 20" xfId="10189"/>
    <cellStyle name="Notas 29 5 21" xfId="15899"/>
    <cellStyle name="Notas 29 5 22" xfId="16037"/>
    <cellStyle name="Notas 29 5 23" xfId="15708"/>
    <cellStyle name="Notas 29 5 24" xfId="16300"/>
    <cellStyle name="Notas 29 5 25" xfId="15771"/>
    <cellStyle name="Notas 29 5 26" xfId="13819"/>
    <cellStyle name="Notas 29 5 27" xfId="10597"/>
    <cellStyle name="Notas 29 5 28" xfId="16763"/>
    <cellStyle name="Notas 29 5 29" xfId="17330"/>
    <cellStyle name="Notas 29 5 3" xfId="4869"/>
    <cellStyle name="Notas 29 5 30" xfId="17643"/>
    <cellStyle name="Notas 29 5 31" xfId="17942"/>
    <cellStyle name="Notas 29 5 32" xfId="19729"/>
    <cellStyle name="Notas 29 5 33" xfId="20157"/>
    <cellStyle name="Notas 29 5 34" xfId="20526"/>
    <cellStyle name="Notas 29 5 35" xfId="20756"/>
    <cellStyle name="Notas 29 5 4" xfId="4443"/>
    <cellStyle name="Notas 29 5 5" xfId="3691"/>
    <cellStyle name="Notas 29 5 6" xfId="5358"/>
    <cellStyle name="Notas 29 5 7" xfId="5873"/>
    <cellStyle name="Notas 29 5 8" xfId="6372"/>
    <cellStyle name="Notas 29 5 9" xfId="6884"/>
    <cellStyle name="Notas 29 6" xfId="1805"/>
    <cellStyle name="Notas 29 6 10" xfId="7381"/>
    <cellStyle name="Notas 29 6 11" xfId="7855"/>
    <cellStyle name="Notas 29 6 12" xfId="8317"/>
    <cellStyle name="Notas 29 6 13" xfId="10329"/>
    <cellStyle name="Notas 29 6 14" xfId="13203"/>
    <cellStyle name="Notas 29 6 15" xfId="13286"/>
    <cellStyle name="Notas 29 6 16" xfId="14776"/>
    <cellStyle name="Notas 29 6 17" xfId="15470"/>
    <cellStyle name="Notas 29 6 18" xfId="15844"/>
    <cellStyle name="Notas 29 6 19" xfId="11024"/>
    <cellStyle name="Notas 29 6 2" xfId="3333"/>
    <cellStyle name="Notas 29 6 20" xfId="15838"/>
    <cellStyle name="Notas 29 6 21" xfId="14010"/>
    <cellStyle name="Notas 29 6 22" xfId="13399"/>
    <cellStyle name="Notas 29 6 23" xfId="10849"/>
    <cellStyle name="Notas 29 6 24" xfId="14089"/>
    <cellStyle name="Notas 29 6 25" xfId="11548"/>
    <cellStyle name="Notas 29 6 26" xfId="11098"/>
    <cellStyle name="Notas 29 6 27" xfId="16507"/>
    <cellStyle name="Notas 29 6 28" xfId="9945"/>
    <cellStyle name="Notas 29 6 29" xfId="9993"/>
    <cellStyle name="Notas 29 6 3" xfId="4870"/>
    <cellStyle name="Notas 29 6 30" xfId="16431"/>
    <cellStyle name="Notas 29 6 31" xfId="15123"/>
    <cellStyle name="Notas 29 6 32" xfId="19730"/>
    <cellStyle name="Notas 29 6 33" xfId="20175"/>
    <cellStyle name="Notas 29 6 34" xfId="20527"/>
    <cellStyle name="Notas 29 6 35" xfId="20750"/>
    <cellStyle name="Notas 29 6 4" xfId="4442"/>
    <cellStyle name="Notas 29 6 5" xfId="3692"/>
    <cellStyle name="Notas 29 6 6" xfId="5357"/>
    <cellStyle name="Notas 29 6 7" xfId="5866"/>
    <cellStyle name="Notas 29 6 8" xfId="6377"/>
    <cellStyle name="Notas 29 6 9" xfId="6883"/>
    <cellStyle name="Notas 29 7" xfId="3328"/>
    <cellStyle name="Notas 29 8" xfId="4865"/>
    <cellStyle name="Notas 29 9" xfId="4447"/>
    <cellStyle name="Notas 3" xfId="1806"/>
    <cellStyle name="Notas 3 10" xfId="3027"/>
    <cellStyle name="Notas 3 11" xfId="3130"/>
    <cellStyle name="Notas 3 12" xfId="4272"/>
    <cellStyle name="Notas 3 13" xfId="3871"/>
    <cellStyle name="Notas 3 14" xfId="5225"/>
    <cellStyle name="Notas 3 15" xfId="5739"/>
    <cellStyle name="Notas 3 16" xfId="6244"/>
    <cellStyle name="Notas 3 17" xfId="6754"/>
    <cellStyle name="Notas 3 18" xfId="7251"/>
    <cellStyle name="Notas 3 19" xfId="7747"/>
    <cellStyle name="Notas 3 2" xfId="1807"/>
    <cellStyle name="Notas 3 2 10" xfId="4274"/>
    <cellStyle name="Notas 3 2 11" xfId="3869"/>
    <cellStyle name="Notas 3 2 12" xfId="5227"/>
    <cellStyle name="Notas 3 2 13" xfId="5745"/>
    <cellStyle name="Notas 3 2 14" xfId="6251"/>
    <cellStyle name="Notas 3 2 15" xfId="6756"/>
    <cellStyle name="Notas 3 2 16" xfId="7253"/>
    <cellStyle name="Notas 3 2 17" xfId="7750"/>
    <cellStyle name="Notas 3 2 18" xfId="8212"/>
    <cellStyle name="Notas 3 2 19" xfId="8618"/>
    <cellStyle name="Notas 3 2 2" xfId="3028"/>
    <cellStyle name="Notas 3 2 20" xfId="10331"/>
    <cellStyle name="Notas 3 2 21" xfId="11692"/>
    <cellStyle name="Notas 3 2 22" xfId="11184"/>
    <cellStyle name="Notas 3 2 23" xfId="12243"/>
    <cellStyle name="Notas 3 2 24" xfId="14989"/>
    <cellStyle name="Notas 3 2 25" xfId="11355"/>
    <cellStyle name="Notas 3 2 26" xfId="12275"/>
    <cellStyle name="Notas 3 2 27" xfId="12110"/>
    <cellStyle name="Notas 3 2 28" xfId="13672"/>
    <cellStyle name="Notas 3 2 29" xfId="11495"/>
    <cellStyle name="Notas 3 2 3" xfId="3029"/>
    <cellStyle name="Notas 3 2 30" xfId="17229"/>
    <cellStyle name="Notas 3 2 31" xfId="17549"/>
    <cellStyle name="Notas 3 2 32" xfId="17851"/>
    <cellStyle name="Notas 3 2 33" xfId="18140"/>
    <cellStyle name="Notas 3 2 34" xfId="18407"/>
    <cellStyle name="Notas 3 2 35" xfId="18648"/>
    <cellStyle name="Notas 3 2 36" xfId="18862"/>
    <cellStyle name="Notas 3 2 37" xfId="19042"/>
    <cellStyle name="Notas 3 2 38" xfId="19194"/>
    <cellStyle name="Notas 3 2 39" xfId="19732"/>
    <cellStyle name="Notas 3 2 4" xfId="3030"/>
    <cellStyle name="Notas 3 2 40" xfId="20065"/>
    <cellStyle name="Notas 3 2 41" xfId="20529"/>
    <cellStyle name="Notas 3 2 42" xfId="20911"/>
    <cellStyle name="Notas 3 2 5" xfId="3031"/>
    <cellStyle name="Notas 3 2 6" xfId="3032"/>
    <cellStyle name="Notas 3 2 7" xfId="3033"/>
    <cellStyle name="Notas 3 2 8" xfId="3034"/>
    <cellStyle name="Notas 3 2 9" xfId="3131"/>
    <cellStyle name="Notas 3 20" xfId="8209"/>
    <cellStyle name="Notas 3 21" xfId="8615"/>
    <cellStyle name="Notas 3 22" xfId="10330"/>
    <cellStyle name="Notas 3 23" xfId="12848"/>
    <cellStyle name="Notas 3 24" xfId="13051"/>
    <cellStyle name="Notas 3 25" xfId="14442"/>
    <cellStyle name="Notas 3 26" xfId="9277"/>
    <cellStyle name="Notas 3 27" xfId="12980"/>
    <cellStyle name="Notas 3 28" xfId="10016"/>
    <cellStyle name="Notas 3 29" xfId="14711"/>
    <cellStyle name="Notas 3 3" xfId="1808"/>
    <cellStyle name="Notas 3 3 10" xfId="4282"/>
    <cellStyle name="Notas 3 3 11" xfId="3861"/>
    <cellStyle name="Notas 3 3 12" xfId="5235"/>
    <cellStyle name="Notas 3 3 13" xfId="5753"/>
    <cellStyle name="Notas 3 3 14" xfId="6259"/>
    <cellStyle name="Notas 3 3 15" xfId="6764"/>
    <cellStyle name="Notas 3 3 16" xfId="7261"/>
    <cellStyle name="Notas 3 3 17" xfId="7751"/>
    <cellStyle name="Notas 3 3 18" xfId="8213"/>
    <cellStyle name="Notas 3 3 19" xfId="8619"/>
    <cellStyle name="Notas 3 3 2" xfId="3035"/>
    <cellStyle name="Notas 3 3 20" xfId="10332"/>
    <cellStyle name="Notas 3 3 21" xfId="12176"/>
    <cellStyle name="Notas 3 3 22" xfId="12739"/>
    <cellStyle name="Notas 3 3 23" xfId="11876"/>
    <cellStyle name="Notas 3 3 24" xfId="11148"/>
    <cellStyle name="Notas 3 3 25" xfId="11369"/>
    <cellStyle name="Notas 3 3 26" xfId="16238"/>
    <cellStyle name="Notas 3 3 27" xfId="12476"/>
    <cellStyle name="Notas 3 3 28" xfId="14998"/>
    <cellStyle name="Notas 3 3 29" xfId="15434"/>
    <cellStyle name="Notas 3 3 3" xfId="3036"/>
    <cellStyle name="Notas 3 3 30" xfId="13351"/>
    <cellStyle name="Notas 3 3 31" xfId="14564"/>
    <cellStyle name="Notas 3 3 32" xfId="15896"/>
    <cellStyle name="Notas 3 3 33" xfId="17314"/>
    <cellStyle name="Notas 3 3 34" xfId="17629"/>
    <cellStyle name="Notas 3 3 35" xfId="17928"/>
    <cellStyle name="Notas 3 3 36" xfId="18211"/>
    <cellStyle name="Notas 3 3 37" xfId="18473"/>
    <cellStyle name="Notas 3 3 38" xfId="18706"/>
    <cellStyle name="Notas 3 3 39" xfId="19733"/>
    <cellStyle name="Notas 3 3 4" xfId="3037"/>
    <cellStyle name="Notas 3 3 40" xfId="20052"/>
    <cellStyle name="Notas 3 3 41" xfId="20530"/>
    <cellStyle name="Notas 3 3 42" xfId="20816"/>
    <cellStyle name="Notas 3 3 5" xfId="3038"/>
    <cellStyle name="Notas 3 3 6" xfId="3039"/>
    <cellStyle name="Notas 3 3 7" xfId="3040"/>
    <cellStyle name="Notas 3 3 8" xfId="3041"/>
    <cellStyle name="Notas 3 3 9" xfId="3132"/>
    <cellStyle name="Notas 3 30" xfId="14134"/>
    <cellStyle name="Notas 3 31" xfId="10700"/>
    <cellStyle name="Notas 3 32" xfId="13388"/>
    <cellStyle name="Notas 3 33" xfId="16764"/>
    <cellStyle name="Notas 3 34" xfId="17207"/>
    <cellStyle name="Notas 3 35" xfId="17527"/>
    <cellStyle name="Notas 3 36" xfId="17831"/>
    <cellStyle name="Notas 3 37" xfId="18121"/>
    <cellStyle name="Notas 3 38" xfId="18388"/>
    <cellStyle name="Notas 3 39" xfId="18630"/>
    <cellStyle name="Notas 3 4" xfId="1809"/>
    <cellStyle name="Notas 3 4 10" xfId="7269"/>
    <cellStyle name="Notas 3 4 11" xfId="7752"/>
    <cellStyle name="Notas 3 4 12" xfId="8214"/>
    <cellStyle name="Notas 3 4 13" xfId="8620"/>
    <cellStyle name="Notas 3 4 14" xfId="10333"/>
    <cellStyle name="Notas 3 4 15" xfId="12527"/>
    <cellStyle name="Notas 3 4 16" xfId="14416"/>
    <cellStyle name="Notas 3 4 17" xfId="9308"/>
    <cellStyle name="Notas 3 4 18" xfId="13331"/>
    <cellStyle name="Notas 3 4 19" xfId="12635"/>
    <cellStyle name="Notas 3 4 2" xfId="3042"/>
    <cellStyle name="Notas 3 4 20" xfId="16584"/>
    <cellStyle name="Notas 3 4 21" xfId="11990"/>
    <cellStyle name="Notas 3 4 22" xfId="15852"/>
    <cellStyle name="Notas 3 4 23" xfId="12638"/>
    <cellStyle name="Notas 3 4 24" xfId="12426"/>
    <cellStyle name="Notas 3 4 25" xfId="12008"/>
    <cellStyle name="Notas 3 4 26" xfId="15550"/>
    <cellStyle name="Notas 3 4 27" xfId="14891"/>
    <cellStyle name="Notas 3 4 28" xfId="14964"/>
    <cellStyle name="Notas 3 4 29" xfId="15255"/>
    <cellStyle name="Notas 3 4 3" xfId="3133"/>
    <cellStyle name="Notas 3 4 30" xfId="12440"/>
    <cellStyle name="Notas 3 4 31" xfId="15723"/>
    <cellStyle name="Notas 3 4 32" xfId="9281"/>
    <cellStyle name="Notas 3 4 33" xfId="19734"/>
    <cellStyle name="Notas 3 4 34" xfId="20041"/>
    <cellStyle name="Notas 3 4 35" xfId="20531"/>
    <cellStyle name="Notas 3 4 36" xfId="20826"/>
    <cellStyle name="Notas 3 4 4" xfId="4290"/>
    <cellStyle name="Notas 3 4 5" xfId="3853"/>
    <cellStyle name="Notas 3 4 6" xfId="5243"/>
    <cellStyle name="Notas 3 4 7" xfId="5755"/>
    <cellStyle name="Notas 3 4 8" xfId="6261"/>
    <cellStyle name="Notas 3 4 9" xfId="6772"/>
    <cellStyle name="Notas 3 40" xfId="18845"/>
    <cellStyle name="Notas 3 41" xfId="19731"/>
    <cellStyle name="Notas 3 42" xfId="20111"/>
    <cellStyle name="Notas 3 43" xfId="20528"/>
    <cellStyle name="Notas 3 44" xfId="21010"/>
    <cellStyle name="Notas 3 5" xfId="1810"/>
    <cellStyle name="Notas 3 5 10" xfId="7264"/>
    <cellStyle name="Notas 3 5 11" xfId="7755"/>
    <cellStyle name="Notas 3 5 12" xfId="8217"/>
    <cellStyle name="Notas 3 5 13" xfId="8622"/>
    <cellStyle name="Notas 3 5 14" xfId="10334"/>
    <cellStyle name="Notas 3 5 15" xfId="11427"/>
    <cellStyle name="Notas 3 5 16" xfId="12442"/>
    <cellStyle name="Notas 3 5 17" xfId="14789"/>
    <cellStyle name="Notas 3 5 18" xfId="15487"/>
    <cellStyle name="Notas 3 5 19" xfId="15860"/>
    <cellStyle name="Notas 3 5 2" xfId="3043"/>
    <cellStyle name="Notas 3 5 20" xfId="12536"/>
    <cellStyle name="Notas 3 5 21" xfId="16519"/>
    <cellStyle name="Notas 3 5 22" xfId="11826"/>
    <cellStyle name="Notas 3 5 23" xfId="17203"/>
    <cellStyle name="Notas 3 5 24" xfId="17523"/>
    <cellStyle name="Notas 3 5 25" xfId="17827"/>
    <cellStyle name="Notas 3 5 26" xfId="18117"/>
    <cellStyle name="Notas 3 5 27" xfId="18384"/>
    <cellStyle name="Notas 3 5 28" xfId="18627"/>
    <cellStyle name="Notas 3 5 29" xfId="18842"/>
    <cellStyle name="Notas 3 5 3" xfId="3134"/>
    <cellStyle name="Notas 3 5 30" xfId="19027"/>
    <cellStyle name="Notas 3 5 31" xfId="19181"/>
    <cellStyle name="Notas 3 5 32" xfId="19310"/>
    <cellStyle name="Notas 3 5 33" xfId="19735"/>
    <cellStyle name="Notas 3 5 34" xfId="20026"/>
    <cellStyle name="Notas 3 5 35" xfId="20532"/>
    <cellStyle name="Notas 3 5 36" xfId="20811"/>
    <cellStyle name="Notas 3 5 4" xfId="4291"/>
    <cellStyle name="Notas 3 5 5" xfId="3852"/>
    <cellStyle name="Notas 3 5 6" xfId="5244"/>
    <cellStyle name="Notas 3 5 7" xfId="5762"/>
    <cellStyle name="Notas 3 5 8" xfId="6268"/>
    <cellStyle name="Notas 3 5 9" xfId="6773"/>
    <cellStyle name="Notas 3 6" xfId="1811"/>
    <cellStyle name="Notas 3 6 10" xfId="7271"/>
    <cellStyle name="Notas 3 6 11" xfId="7756"/>
    <cellStyle name="Notas 3 6 12" xfId="8218"/>
    <cellStyle name="Notas 3 6 13" xfId="8623"/>
    <cellStyle name="Notas 3 6 14" xfId="10335"/>
    <cellStyle name="Notas 3 6 15" xfId="14913"/>
    <cellStyle name="Notas 3 6 16" xfId="9146"/>
    <cellStyle name="Notas 3 6 17" xfId="15042"/>
    <cellStyle name="Notas 3 6 18" xfId="15431"/>
    <cellStyle name="Notas 3 6 19" xfId="15809"/>
    <cellStyle name="Notas 3 6 2" xfId="3044"/>
    <cellStyle name="Notas 3 6 20" xfId="16810"/>
    <cellStyle name="Notas 3 6 21" xfId="13963"/>
    <cellStyle name="Notas 3 6 22" xfId="16734"/>
    <cellStyle name="Notas 3 6 23" xfId="15837"/>
    <cellStyle name="Notas 3 6 24" xfId="16005"/>
    <cellStyle name="Notas 3 6 25" xfId="11135"/>
    <cellStyle name="Notas 3 6 26" xfId="11165"/>
    <cellStyle name="Notas 3 6 27" xfId="12162"/>
    <cellStyle name="Notas 3 6 28" xfId="12051"/>
    <cellStyle name="Notas 3 6 29" xfId="15075"/>
    <cellStyle name="Notas 3 6 3" xfId="3135"/>
    <cellStyle name="Notas 3 6 30" xfId="11405"/>
    <cellStyle name="Notas 3 6 31" xfId="10769"/>
    <cellStyle name="Notas 3 6 32" xfId="16757"/>
    <cellStyle name="Notas 3 6 33" xfId="19736"/>
    <cellStyle name="Notas 3 6 34" xfId="20286"/>
    <cellStyle name="Notas 3 6 35" xfId="20533"/>
    <cellStyle name="Notas 3 6 36" xfId="20832"/>
    <cellStyle name="Notas 3 6 4" xfId="4292"/>
    <cellStyle name="Notas 3 6 5" xfId="3851"/>
    <cellStyle name="Notas 3 6 6" xfId="5245"/>
    <cellStyle name="Notas 3 6 7" xfId="5763"/>
    <cellStyle name="Notas 3 6 8" xfId="6269"/>
    <cellStyle name="Notas 3 6 9" xfId="6774"/>
    <cellStyle name="Notas 3 7" xfId="3026"/>
    <cellStyle name="Notas 3 8" xfId="3045"/>
    <cellStyle name="Notas 3 9" xfId="3046"/>
    <cellStyle name="Notas 30" xfId="1812"/>
    <cellStyle name="Notas 30 10" xfId="3693"/>
    <cellStyle name="Notas 30 11" xfId="5350"/>
    <cellStyle name="Notas 30 12" xfId="5871"/>
    <cellStyle name="Notas 30 13" xfId="6376"/>
    <cellStyle name="Notas 30 14" xfId="6876"/>
    <cellStyle name="Notas 30 15" xfId="7380"/>
    <cellStyle name="Notas 30 16" xfId="7860"/>
    <cellStyle name="Notas 30 17" xfId="8322"/>
    <cellStyle name="Notas 30 18" xfId="10336"/>
    <cellStyle name="Notas 30 19" xfId="14582"/>
    <cellStyle name="Notas 30 2" xfId="1813"/>
    <cellStyle name="Notas 30 2 10" xfId="7379"/>
    <cellStyle name="Notas 30 2 11" xfId="7859"/>
    <cellStyle name="Notas 30 2 12" xfId="8321"/>
    <cellStyle name="Notas 30 2 13" xfId="10337"/>
    <cellStyle name="Notas 30 2 14" xfId="14250"/>
    <cellStyle name="Notas 30 2 15" xfId="9785"/>
    <cellStyle name="Notas 30 2 16" xfId="11477"/>
    <cellStyle name="Notas 30 2 17" xfId="14079"/>
    <cellStyle name="Notas 30 2 18" xfId="9960"/>
    <cellStyle name="Notas 30 2 19" xfId="11012"/>
    <cellStyle name="Notas 30 2 2" xfId="3335"/>
    <cellStyle name="Notas 30 2 20" xfId="16389"/>
    <cellStyle name="Notas 30 2 21" xfId="16266"/>
    <cellStyle name="Notas 30 2 22" xfId="11671"/>
    <cellStyle name="Notas 30 2 23" xfId="16965"/>
    <cellStyle name="Notas 30 2 24" xfId="10703"/>
    <cellStyle name="Notas 30 2 25" xfId="11401"/>
    <cellStyle name="Notas 30 2 26" xfId="10615"/>
    <cellStyle name="Notas 30 2 27" xfId="15424"/>
    <cellStyle name="Notas 30 2 28" xfId="15509"/>
    <cellStyle name="Notas 30 2 29" xfId="16380"/>
    <cellStyle name="Notas 30 2 3" xfId="4872"/>
    <cellStyle name="Notas 30 2 30" xfId="16934"/>
    <cellStyle name="Notas 30 2 31" xfId="9695"/>
    <cellStyle name="Notas 30 2 32" xfId="19738"/>
    <cellStyle name="Notas 30 2 33" xfId="20273"/>
    <cellStyle name="Notas 30 2 34" xfId="20535"/>
    <cellStyle name="Notas 30 2 35" xfId="21573"/>
    <cellStyle name="Notas 30 2 4" xfId="4440"/>
    <cellStyle name="Notas 30 2 5" xfId="3694"/>
    <cellStyle name="Notas 30 2 6" xfId="5355"/>
    <cellStyle name="Notas 30 2 7" xfId="5870"/>
    <cellStyle name="Notas 30 2 8" xfId="6375"/>
    <cellStyle name="Notas 30 2 9" xfId="6881"/>
    <cellStyle name="Notas 30 20" xfId="9462"/>
    <cellStyle name="Notas 30 21" xfId="14208"/>
    <cellStyle name="Notas 30 22" xfId="9832"/>
    <cellStyle name="Notas 30 23" xfId="12828"/>
    <cellStyle name="Notas 30 24" xfId="15173"/>
    <cellStyle name="Notas 30 25" xfId="12613"/>
    <cellStyle name="Notas 30 26" xfId="10897"/>
    <cellStyle name="Notas 30 27" xfId="16335"/>
    <cellStyle name="Notas 30 28" xfId="11393"/>
    <cellStyle name="Notas 30 29" xfId="14856"/>
    <cellStyle name="Notas 30 3" xfId="1814"/>
    <cellStyle name="Notas 30 3 10" xfId="7378"/>
    <cellStyle name="Notas 30 3 11" xfId="7858"/>
    <cellStyle name="Notas 30 3 12" xfId="8320"/>
    <cellStyle name="Notas 30 3 13" xfId="10338"/>
    <cellStyle name="Notas 30 3 14" xfId="13909"/>
    <cellStyle name="Notas 30 3 15" xfId="9026"/>
    <cellStyle name="Notas 30 3 16" xfId="14404"/>
    <cellStyle name="Notas 30 3 17" xfId="9647"/>
    <cellStyle name="Notas 30 3 18" xfId="11755"/>
    <cellStyle name="Notas 30 3 19" xfId="16415"/>
    <cellStyle name="Notas 30 3 2" xfId="3336"/>
    <cellStyle name="Notas 30 3 20" xfId="12459"/>
    <cellStyle name="Notas 30 3 21" xfId="14009"/>
    <cellStyle name="Notas 30 3 22" xfId="12009"/>
    <cellStyle name="Notas 30 3 23" xfId="11209"/>
    <cellStyle name="Notas 30 3 24" xfId="15220"/>
    <cellStyle name="Notas 30 3 25" xfId="12765"/>
    <cellStyle name="Notas 30 3 26" xfId="11216"/>
    <cellStyle name="Notas 30 3 27" xfId="14443"/>
    <cellStyle name="Notas 30 3 28" xfId="16212"/>
    <cellStyle name="Notas 30 3 29" xfId="13452"/>
    <cellStyle name="Notas 30 3 3" xfId="4873"/>
    <cellStyle name="Notas 30 3 30" xfId="10044"/>
    <cellStyle name="Notas 30 3 31" xfId="15862"/>
    <cellStyle name="Notas 30 3 32" xfId="19739"/>
    <cellStyle name="Notas 30 3 33" xfId="20267"/>
    <cellStyle name="Notas 30 3 34" xfId="20536"/>
    <cellStyle name="Notas 30 3 35" xfId="21256"/>
    <cellStyle name="Notas 30 3 4" xfId="4439"/>
    <cellStyle name="Notas 30 3 5" xfId="3695"/>
    <cellStyle name="Notas 30 3 6" xfId="5354"/>
    <cellStyle name="Notas 30 3 7" xfId="5869"/>
    <cellStyle name="Notas 30 3 8" xfId="6374"/>
    <cellStyle name="Notas 30 3 9" xfId="6880"/>
    <cellStyle name="Notas 30 30" xfId="15462"/>
    <cellStyle name="Notas 30 31" xfId="11656"/>
    <cellStyle name="Notas 30 32" xfId="17387"/>
    <cellStyle name="Notas 30 33" xfId="17699"/>
    <cellStyle name="Notas 30 34" xfId="17996"/>
    <cellStyle name="Notas 30 35" xfId="18270"/>
    <cellStyle name="Notas 30 36" xfId="18528"/>
    <cellStyle name="Notas 30 37" xfId="19737"/>
    <cellStyle name="Notas 30 38" xfId="20279"/>
    <cellStyle name="Notas 30 39" xfId="20534"/>
    <cellStyle name="Notas 30 4" xfId="1815"/>
    <cellStyle name="Notas 30 4 10" xfId="7377"/>
    <cellStyle name="Notas 30 4 11" xfId="7857"/>
    <cellStyle name="Notas 30 4 12" xfId="8319"/>
    <cellStyle name="Notas 30 4 13" xfId="10339"/>
    <cellStyle name="Notas 30 4 14" xfId="13563"/>
    <cellStyle name="Notas 30 4 15" xfId="10722"/>
    <cellStyle name="Notas 30 4 16" xfId="13591"/>
    <cellStyle name="Notas 30 4 17" xfId="10695"/>
    <cellStyle name="Notas 30 4 18" xfId="13491"/>
    <cellStyle name="Notas 30 4 19" xfId="9661"/>
    <cellStyle name="Notas 30 4 2" xfId="3337"/>
    <cellStyle name="Notas 30 4 20" xfId="12866"/>
    <cellStyle name="Notas 30 4 21" xfId="17042"/>
    <cellStyle name="Notas 30 4 22" xfId="16637"/>
    <cellStyle name="Notas 30 4 23" xfId="16970"/>
    <cellStyle name="Notas 30 4 24" xfId="11038"/>
    <cellStyle name="Notas 30 4 25" xfId="14792"/>
    <cellStyle name="Notas 30 4 26" xfId="11118"/>
    <cellStyle name="Notas 30 4 27" xfId="17142"/>
    <cellStyle name="Notas 30 4 28" xfId="17265"/>
    <cellStyle name="Notas 30 4 29" xfId="17583"/>
    <cellStyle name="Notas 30 4 3" xfId="4874"/>
    <cellStyle name="Notas 30 4 30" xfId="17884"/>
    <cellStyle name="Notas 30 4 31" xfId="18171"/>
    <cellStyle name="Notas 30 4 32" xfId="19740"/>
    <cellStyle name="Notas 30 4 33" xfId="20261"/>
    <cellStyle name="Notas 30 4 34" xfId="20537"/>
    <cellStyle name="Notas 30 4 35" xfId="21431"/>
    <cellStyle name="Notas 30 4 4" xfId="4438"/>
    <cellStyle name="Notas 30 4 5" xfId="3696"/>
    <cellStyle name="Notas 30 4 6" xfId="5353"/>
    <cellStyle name="Notas 30 4 7" xfId="5868"/>
    <cellStyle name="Notas 30 4 8" xfId="6373"/>
    <cellStyle name="Notas 30 4 9" xfId="6879"/>
    <cellStyle name="Notas 30 40" xfId="21592"/>
    <cellStyle name="Notas 30 5" xfId="1816"/>
    <cellStyle name="Notas 30 5 10" xfId="7370"/>
    <cellStyle name="Notas 30 5 11" xfId="7856"/>
    <cellStyle name="Notas 30 5 12" xfId="8318"/>
    <cellStyle name="Notas 30 5 13" xfId="10340"/>
    <cellStyle name="Notas 30 5 14" xfId="13204"/>
    <cellStyle name="Notas 30 5 15" xfId="12933"/>
    <cellStyle name="Notas 30 5 16" xfId="13456"/>
    <cellStyle name="Notas 30 5 17" xfId="10575"/>
    <cellStyle name="Notas 30 5 18" xfId="14520"/>
    <cellStyle name="Notas 30 5 19" xfId="16026"/>
    <cellStyle name="Notas 30 5 2" xfId="3338"/>
    <cellStyle name="Notas 30 5 20" xfId="16054"/>
    <cellStyle name="Notas 30 5 21" xfId="17270"/>
    <cellStyle name="Notas 30 5 22" xfId="17587"/>
    <cellStyle name="Notas 30 5 23" xfId="17887"/>
    <cellStyle name="Notas 30 5 24" xfId="18174"/>
    <cellStyle name="Notas 30 5 25" xfId="18439"/>
    <cellStyle name="Notas 30 5 26" xfId="18678"/>
    <cellStyle name="Notas 30 5 27" xfId="18887"/>
    <cellStyle name="Notas 30 5 28" xfId="19063"/>
    <cellStyle name="Notas 30 5 29" xfId="19211"/>
    <cellStyle name="Notas 30 5 3" xfId="4875"/>
    <cellStyle name="Notas 30 5 30" xfId="19335"/>
    <cellStyle name="Notas 30 5 31" xfId="19426"/>
    <cellStyle name="Notas 30 5 32" xfId="19741"/>
    <cellStyle name="Notas 30 5 33" xfId="20255"/>
    <cellStyle name="Notas 30 5 34" xfId="20538"/>
    <cellStyle name="Notas 30 5 35" xfId="21334"/>
    <cellStyle name="Notas 30 5 4" xfId="4437"/>
    <cellStyle name="Notas 30 5 5" xfId="3697"/>
    <cellStyle name="Notas 30 5 6" xfId="5352"/>
    <cellStyle name="Notas 30 5 7" xfId="5867"/>
    <cellStyle name="Notas 30 5 8" xfId="6366"/>
    <cellStyle name="Notas 30 5 9" xfId="6878"/>
    <cellStyle name="Notas 30 6" xfId="1817"/>
    <cellStyle name="Notas 30 6 10" xfId="7375"/>
    <cellStyle name="Notas 30 6 11" xfId="7849"/>
    <cellStyle name="Notas 30 6 12" xfId="8311"/>
    <cellStyle name="Notas 30 6 13" xfId="10341"/>
    <cellStyle name="Notas 30 6 14" xfId="12849"/>
    <cellStyle name="Notas 30 6 15" xfId="15119"/>
    <cellStyle name="Notas 30 6 16" xfId="13096"/>
    <cellStyle name="Notas 30 6 17" xfId="12723"/>
    <cellStyle name="Notas 30 6 18" xfId="13095"/>
    <cellStyle name="Notas 30 6 19" xfId="12983"/>
    <cellStyle name="Notas 30 6 2" xfId="3339"/>
    <cellStyle name="Notas 30 6 20" xfId="11467"/>
    <cellStyle name="Notas 30 6 21" xfId="15097"/>
    <cellStyle name="Notas 30 6 22" xfId="16953"/>
    <cellStyle name="Notas 30 6 23" xfId="16230"/>
    <cellStyle name="Notas 30 6 24" xfId="9362"/>
    <cellStyle name="Notas 30 6 25" xfId="15888"/>
    <cellStyle name="Notas 30 6 26" xfId="16487"/>
    <cellStyle name="Notas 30 6 27" xfId="16972"/>
    <cellStyle name="Notas 30 6 28" xfId="13987"/>
    <cellStyle name="Notas 30 6 29" xfId="16698"/>
    <cellStyle name="Notas 30 6 3" xfId="4876"/>
    <cellStyle name="Notas 30 6 30" xfId="10924"/>
    <cellStyle name="Notas 30 6 31" xfId="9512"/>
    <cellStyle name="Notas 30 6 32" xfId="19742"/>
    <cellStyle name="Notas 30 6 33" xfId="20249"/>
    <cellStyle name="Notas 30 6 34" xfId="20539"/>
    <cellStyle name="Notas 30 6 35" xfId="20764"/>
    <cellStyle name="Notas 30 6 4" xfId="4436"/>
    <cellStyle name="Notas 30 6 5" xfId="3698"/>
    <cellStyle name="Notas 30 6 6" xfId="5351"/>
    <cellStyle name="Notas 30 6 7" xfId="5860"/>
    <cellStyle name="Notas 30 6 8" xfId="6371"/>
    <cellStyle name="Notas 30 6 9" xfId="6877"/>
    <cellStyle name="Notas 30 7" xfId="3334"/>
    <cellStyle name="Notas 30 8" xfId="4871"/>
    <cellStyle name="Notas 30 9" xfId="4441"/>
    <cellStyle name="Notas 31" xfId="1818"/>
    <cellStyle name="Notas 31 10" xfId="3699"/>
    <cellStyle name="Notas 31 11" xfId="5344"/>
    <cellStyle name="Notas 31 12" xfId="5865"/>
    <cellStyle name="Notas 31 13" xfId="6370"/>
    <cellStyle name="Notas 31 14" xfId="6870"/>
    <cellStyle name="Notas 31 15" xfId="7374"/>
    <cellStyle name="Notas 31 16" xfId="7854"/>
    <cellStyle name="Notas 31 17" xfId="8316"/>
    <cellStyle name="Notas 31 18" xfId="10342"/>
    <cellStyle name="Notas 31 19" xfId="11691"/>
    <cellStyle name="Notas 31 2" xfId="1819"/>
    <cellStyle name="Notas 31 2 10" xfId="7373"/>
    <cellStyle name="Notas 31 2 11" xfId="7853"/>
    <cellStyle name="Notas 31 2 12" xfId="8315"/>
    <cellStyle name="Notas 31 2 13" xfId="10343"/>
    <cellStyle name="Notas 31 2 14" xfId="12177"/>
    <cellStyle name="Notas 31 2 15" xfId="15382"/>
    <cellStyle name="Notas 31 2 16" xfId="11951"/>
    <cellStyle name="Notas 31 2 17" xfId="14702"/>
    <cellStyle name="Notas 31 2 18" xfId="15408"/>
    <cellStyle name="Notas 31 2 19" xfId="10673"/>
    <cellStyle name="Notas 31 2 2" xfId="3341"/>
    <cellStyle name="Notas 31 2 20" xfId="12259"/>
    <cellStyle name="Notas 31 2 21" xfId="15492"/>
    <cellStyle name="Notas 31 2 22" xfId="11824"/>
    <cellStyle name="Notas 31 2 23" xfId="9488"/>
    <cellStyle name="Notas 31 2 24" xfId="17126"/>
    <cellStyle name="Notas 31 2 25" xfId="17250"/>
    <cellStyle name="Notas 31 2 26" xfId="17568"/>
    <cellStyle name="Notas 31 2 27" xfId="17870"/>
    <cellStyle name="Notas 31 2 28" xfId="18157"/>
    <cellStyle name="Notas 31 2 29" xfId="18424"/>
    <cellStyle name="Notas 31 2 3" xfId="4878"/>
    <cellStyle name="Notas 31 2 30" xfId="18664"/>
    <cellStyle name="Notas 31 2 31" xfId="18873"/>
    <cellStyle name="Notas 31 2 32" xfId="19744"/>
    <cellStyle name="Notas 31 2 33" xfId="20126"/>
    <cellStyle name="Notas 31 2 34" xfId="20541"/>
    <cellStyle name="Notas 31 2 35" xfId="21287"/>
    <cellStyle name="Notas 31 2 4" xfId="4434"/>
    <cellStyle name="Notas 31 2 5" xfId="3700"/>
    <cellStyle name="Notas 31 2 6" xfId="5349"/>
    <cellStyle name="Notas 31 2 7" xfId="5864"/>
    <cellStyle name="Notas 31 2 8" xfId="6369"/>
    <cellStyle name="Notas 31 2 9" xfId="6875"/>
    <cellStyle name="Notas 31 20" xfId="11185"/>
    <cellStyle name="Notas 31 21" xfId="12462"/>
    <cellStyle name="Notas 31 22" xfId="11912"/>
    <cellStyle name="Notas 31 23" xfId="15286"/>
    <cellStyle name="Notas 31 24" xfId="11353"/>
    <cellStyle name="Notas 31 25" xfId="11403"/>
    <cellStyle name="Notas 31 26" xfId="17486"/>
    <cellStyle name="Notas 31 27" xfId="17792"/>
    <cellStyle name="Notas 31 28" xfId="18085"/>
    <cellStyle name="Notas 31 29" xfId="18353"/>
    <cellStyle name="Notas 31 3" xfId="1820"/>
    <cellStyle name="Notas 31 3 10" xfId="7372"/>
    <cellStyle name="Notas 31 3 11" xfId="7852"/>
    <cellStyle name="Notas 31 3 12" xfId="8314"/>
    <cellStyle name="Notas 31 3 13" xfId="10344"/>
    <cellStyle name="Notas 31 3 14" xfId="12526"/>
    <cellStyle name="Notas 31 3 15" xfId="14747"/>
    <cellStyle name="Notas 31 3 16" xfId="13671"/>
    <cellStyle name="Notas 31 3 17" xfId="10030"/>
    <cellStyle name="Notas 31 3 18" xfId="11457"/>
    <cellStyle name="Notas 31 3 19" xfId="12078"/>
    <cellStyle name="Notas 31 3 2" xfId="3342"/>
    <cellStyle name="Notas 31 3 20" xfId="9432"/>
    <cellStyle name="Notas 31 3 21" xfId="17029"/>
    <cellStyle name="Notas 31 3 22" xfId="11598"/>
    <cellStyle name="Notas 31 3 23" xfId="13072"/>
    <cellStyle name="Notas 31 3 24" xfId="13678"/>
    <cellStyle name="Notas 31 3 25" xfId="15362"/>
    <cellStyle name="Notas 31 3 26" xfId="17304"/>
    <cellStyle name="Notas 31 3 27" xfId="17619"/>
    <cellStyle name="Notas 31 3 28" xfId="17918"/>
    <cellStyle name="Notas 31 3 29" xfId="18201"/>
    <cellStyle name="Notas 31 3 3" xfId="4879"/>
    <cellStyle name="Notas 31 3 30" xfId="18464"/>
    <cellStyle name="Notas 31 3 31" xfId="18699"/>
    <cellStyle name="Notas 31 3 32" xfId="19745"/>
    <cellStyle name="Notas 31 3 33" xfId="20014"/>
    <cellStyle name="Notas 31 3 34" xfId="20542"/>
    <cellStyle name="Notas 31 3 35" xfId="21426"/>
    <cellStyle name="Notas 31 3 4" xfId="4433"/>
    <cellStyle name="Notas 31 3 5" xfId="3701"/>
    <cellStyle name="Notas 31 3 6" xfId="5348"/>
    <cellStyle name="Notas 31 3 7" xfId="5863"/>
    <cellStyle name="Notas 31 3 8" xfId="6368"/>
    <cellStyle name="Notas 31 3 9" xfId="6874"/>
    <cellStyle name="Notas 31 30" xfId="18602"/>
    <cellStyle name="Notas 31 31" xfId="18821"/>
    <cellStyle name="Notas 31 32" xfId="19007"/>
    <cellStyle name="Notas 31 33" xfId="19163"/>
    <cellStyle name="Notas 31 34" xfId="19297"/>
    <cellStyle name="Notas 31 35" xfId="19403"/>
    <cellStyle name="Notas 31 36" xfId="19477"/>
    <cellStyle name="Notas 31 37" xfId="19743"/>
    <cellStyle name="Notas 31 38" xfId="20119"/>
    <cellStyle name="Notas 31 39" xfId="20540"/>
    <cellStyle name="Notas 31 4" xfId="1821"/>
    <cellStyle name="Notas 31 4 10" xfId="7371"/>
    <cellStyle name="Notas 31 4 11" xfId="7851"/>
    <cellStyle name="Notas 31 4 12" xfId="8313"/>
    <cellStyle name="Notas 31 4 13" xfId="10345"/>
    <cellStyle name="Notas 31 4 14" xfId="11426"/>
    <cellStyle name="Notas 31 4 15" xfId="12268"/>
    <cellStyle name="Notas 31 4 16" xfId="11089"/>
    <cellStyle name="Notas 31 4 17" xfId="12076"/>
    <cellStyle name="Notas 31 4 18" xfId="11107"/>
    <cellStyle name="Notas 31 4 19" xfId="11168"/>
    <cellStyle name="Notas 31 4 2" xfId="3343"/>
    <cellStyle name="Notas 31 4 20" xfId="13367"/>
    <cellStyle name="Notas 31 4 21" xfId="13387"/>
    <cellStyle name="Notas 31 4 22" xfId="17328"/>
    <cellStyle name="Notas 31 4 23" xfId="17641"/>
    <cellStyle name="Notas 31 4 24" xfId="17940"/>
    <cellStyle name="Notas 31 4 25" xfId="18222"/>
    <cellStyle name="Notas 31 4 26" xfId="18483"/>
    <cellStyle name="Notas 31 4 27" xfId="18713"/>
    <cellStyle name="Notas 31 4 28" xfId="18911"/>
    <cellStyle name="Notas 31 4 29" xfId="19081"/>
    <cellStyle name="Notas 31 4 3" xfId="4880"/>
    <cellStyle name="Notas 31 4 30" xfId="19226"/>
    <cellStyle name="Notas 31 4 31" xfId="19347"/>
    <cellStyle name="Notas 31 4 32" xfId="19746"/>
    <cellStyle name="Notas 31 4 33" xfId="19996"/>
    <cellStyle name="Notas 31 4 34" xfId="20543"/>
    <cellStyle name="Notas 31 4 35" xfId="21316"/>
    <cellStyle name="Notas 31 4 4" xfId="4432"/>
    <cellStyle name="Notas 31 4 5" xfId="3702"/>
    <cellStyle name="Notas 31 4 6" xfId="5347"/>
    <cellStyle name="Notas 31 4 7" xfId="5862"/>
    <cellStyle name="Notas 31 4 8" xfId="6367"/>
    <cellStyle name="Notas 31 4 9" xfId="6873"/>
    <cellStyle name="Notas 31 40" xfId="21418"/>
    <cellStyle name="Notas 31 5" xfId="1822"/>
    <cellStyle name="Notas 31 5 10" xfId="7364"/>
    <cellStyle name="Notas 31 5 11" xfId="7850"/>
    <cellStyle name="Notas 31 5 12" xfId="8312"/>
    <cellStyle name="Notas 31 5 13" xfId="10346"/>
    <cellStyle name="Notas 31 5 14" xfId="14914"/>
    <cellStyle name="Notas 31 5 15" xfId="9145"/>
    <cellStyle name="Notas 31 5 16" xfId="15183"/>
    <cellStyle name="Notas 31 5 17" xfId="15573"/>
    <cellStyle name="Notas 31 5 18" xfId="15929"/>
    <cellStyle name="Notas 31 5 19" xfId="13601"/>
    <cellStyle name="Notas 31 5 2" xfId="3344"/>
    <cellStyle name="Notas 31 5 20" xfId="12570"/>
    <cellStyle name="Notas 31 5 21" xfId="16043"/>
    <cellStyle name="Notas 31 5 22" xfId="12934"/>
    <cellStyle name="Notas 31 5 23" xfId="10983"/>
    <cellStyle name="Notas 31 5 24" xfId="9954"/>
    <cellStyle name="Notas 31 5 25" xfId="11544"/>
    <cellStyle name="Notas 31 5 26" xfId="12215"/>
    <cellStyle name="Notas 31 5 27" xfId="11669"/>
    <cellStyle name="Notas 31 5 28" xfId="17316"/>
    <cellStyle name="Notas 31 5 29" xfId="17631"/>
    <cellStyle name="Notas 31 5 3" xfId="4881"/>
    <cellStyle name="Notas 31 5 30" xfId="17930"/>
    <cellStyle name="Notas 31 5 31" xfId="18213"/>
    <cellStyle name="Notas 31 5 32" xfId="19747"/>
    <cellStyle name="Notas 31 5 33" xfId="19972"/>
    <cellStyle name="Notas 31 5 34" xfId="20544"/>
    <cellStyle name="Notas 31 5 35" xfId="21380"/>
    <cellStyle name="Notas 31 5 4" xfId="4431"/>
    <cellStyle name="Notas 31 5 5" xfId="3703"/>
    <cellStyle name="Notas 31 5 6" xfId="5346"/>
    <cellStyle name="Notas 31 5 7" xfId="5861"/>
    <cellStyle name="Notas 31 5 8" xfId="6360"/>
    <cellStyle name="Notas 31 5 9" xfId="6872"/>
    <cellStyle name="Notas 31 6" xfId="1823"/>
    <cellStyle name="Notas 31 6 10" xfId="7369"/>
    <cellStyle name="Notas 31 6 11" xfId="7843"/>
    <cellStyle name="Notas 31 6 12" xfId="8305"/>
    <cellStyle name="Notas 31 6 13" xfId="10347"/>
    <cellStyle name="Notas 31 6 14" xfId="14583"/>
    <cellStyle name="Notas 31 6 15" xfId="9461"/>
    <cellStyle name="Notas 31 6 16" xfId="14534"/>
    <cellStyle name="Notas 31 6 17" xfId="9509"/>
    <cellStyle name="Notas 31 6 18" xfId="13479"/>
    <cellStyle name="Notas 31 6 19" xfId="13542"/>
    <cellStyle name="Notas 31 6 2" xfId="3345"/>
    <cellStyle name="Notas 31 6 20" xfId="10825"/>
    <cellStyle name="Notas 31 6 21" xfId="12926"/>
    <cellStyle name="Notas 31 6 22" xfId="9505"/>
    <cellStyle name="Notas 31 6 23" xfId="9066"/>
    <cellStyle name="Notas 31 6 24" xfId="13779"/>
    <cellStyle name="Notas 31 6 25" xfId="10012"/>
    <cellStyle name="Notas 31 6 26" xfId="14147"/>
    <cellStyle name="Notas 31 6 27" xfId="13249"/>
    <cellStyle name="Notas 31 6 28" xfId="16132"/>
    <cellStyle name="Notas 31 6 29" xfId="9819"/>
    <cellStyle name="Notas 31 6 3" xfId="4882"/>
    <cellStyle name="Notas 31 6 30" xfId="10691"/>
    <cellStyle name="Notas 31 6 31" xfId="9933"/>
    <cellStyle name="Notas 31 6 32" xfId="19748"/>
    <cellStyle name="Notas 31 6 33" xfId="19975"/>
    <cellStyle name="Notas 31 6 34" xfId="20545"/>
    <cellStyle name="Notas 31 6 35" xfId="21416"/>
    <cellStyle name="Notas 31 6 4" xfId="4430"/>
    <cellStyle name="Notas 31 6 5" xfId="3704"/>
    <cellStyle name="Notas 31 6 6" xfId="5345"/>
    <cellStyle name="Notas 31 6 7" xfId="5854"/>
    <cellStyle name="Notas 31 6 8" xfId="6365"/>
    <cellStyle name="Notas 31 6 9" xfId="6871"/>
    <cellStyle name="Notas 31 7" xfId="3340"/>
    <cellStyle name="Notas 31 8" xfId="4877"/>
    <cellStyle name="Notas 31 9" xfId="4435"/>
    <cellStyle name="Notas 32" xfId="1824"/>
    <cellStyle name="Notas 32 10" xfId="3705"/>
    <cellStyle name="Notas 32 11" xfId="5338"/>
    <cellStyle name="Notas 32 12" xfId="5859"/>
    <cellStyle name="Notas 32 13" xfId="6364"/>
    <cellStyle name="Notas 32 14" xfId="6864"/>
    <cellStyle name="Notas 32 15" xfId="7368"/>
    <cellStyle name="Notas 32 16" xfId="7848"/>
    <cellStyle name="Notas 32 17" xfId="8310"/>
    <cellStyle name="Notas 32 18" xfId="10348"/>
    <cellStyle name="Notas 32 19" xfId="14251"/>
    <cellStyle name="Notas 32 2" xfId="1825"/>
    <cellStyle name="Notas 32 2 10" xfId="7367"/>
    <cellStyle name="Notas 32 2 11" xfId="7847"/>
    <cellStyle name="Notas 32 2 12" xfId="8309"/>
    <cellStyle name="Notas 32 2 13" xfId="10349"/>
    <cellStyle name="Notas 32 2 14" xfId="13910"/>
    <cellStyle name="Notas 32 2 15" xfId="9025"/>
    <cellStyle name="Notas 32 2 16" xfId="14732"/>
    <cellStyle name="Notas 32 2 17" xfId="9325"/>
    <cellStyle name="Notas 32 2 18" xfId="14025"/>
    <cellStyle name="Notas 32 2 19" xfId="9544"/>
    <cellStyle name="Notas 32 2 2" xfId="3347"/>
    <cellStyle name="Notas 32 2 20" xfId="11300"/>
    <cellStyle name="Notas 32 2 21" xfId="14447"/>
    <cellStyle name="Notas 32 2 22" xfId="9955"/>
    <cellStyle name="Notas 32 2 23" xfId="14450"/>
    <cellStyle name="Notas 32 2 24" xfId="10912"/>
    <cellStyle name="Notas 32 2 25" xfId="11730"/>
    <cellStyle name="Notas 32 2 26" xfId="9942"/>
    <cellStyle name="Notas 32 2 27" xfId="15556"/>
    <cellStyle name="Notas 32 2 28" xfId="17417"/>
    <cellStyle name="Notas 32 2 29" xfId="17727"/>
    <cellStyle name="Notas 32 2 3" xfId="4884"/>
    <cellStyle name="Notas 32 2 30" xfId="18023"/>
    <cellStyle name="Notas 32 2 31" xfId="18295"/>
    <cellStyle name="Notas 32 2 32" xfId="19750"/>
    <cellStyle name="Notas 32 2 33" xfId="19980"/>
    <cellStyle name="Notas 32 2 34" xfId="20547"/>
    <cellStyle name="Notas 32 2 35" xfId="21463"/>
    <cellStyle name="Notas 32 2 4" xfId="4428"/>
    <cellStyle name="Notas 32 2 5" xfId="3706"/>
    <cellStyle name="Notas 32 2 6" xfId="5343"/>
    <cellStyle name="Notas 32 2 7" xfId="5858"/>
    <cellStyle name="Notas 32 2 8" xfId="6363"/>
    <cellStyle name="Notas 32 2 9" xfId="6869"/>
    <cellStyle name="Notas 32 20" xfId="9784"/>
    <cellStyle name="Notas 32 21" xfId="12572"/>
    <cellStyle name="Notas 32 22" xfId="11923"/>
    <cellStyle name="Notas 32 23" xfId="15096"/>
    <cellStyle name="Notas 32 24" xfId="15199"/>
    <cellStyle name="Notas 32 25" xfId="9403"/>
    <cellStyle name="Notas 32 26" xfId="11402"/>
    <cellStyle name="Notas 32 27" xfId="17213"/>
    <cellStyle name="Notas 32 28" xfId="17533"/>
    <cellStyle name="Notas 32 29" xfId="17836"/>
    <cellStyle name="Notas 32 3" xfId="1826"/>
    <cellStyle name="Notas 32 3 10" xfId="7366"/>
    <cellStyle name="Notas 32 3 11" xfId="7846"/>
    <cellStyle name="Notas 32 3 12" xfId="8308"/>
    <cellStyle name="Notas 32 3 13" xfId="10350"/>
    <cellStyle name="Notas 32 3 14" xfId="13564"/>
    <cellStyle name="Notas 32 3 15" xfId="10721"/>
    <cellStyle name="Notas 32 3 16" xfId="13941"/>
    <cellStyle name="Notas 32 3 17" xfId="10106"/>
    <cellStyle name="Notas 32 3 18" xfId="11448"/>
    <cellStyle name="Notas 32 3 19" xfId="16151"/>
    <cellStyle name="Notas 32 3 2" xfId="3348"/>
    <cellStyle name="Notas 32 3 20" xfId="11152"/>
    <cellStyle name="Notas 32 3 21" xfId="11486"/>
    <cellStyle name="Notas 32 3 22" xfId="16325"/>
    <cellStyle name="Notas 32 3 23" xfId="13736"/>
    <cellStyle name="Notas 32 3 24" xfId="12636"/>
    <cellStyle name="Notas 32 3 25" xfId="9371"/>
    <cellStyle name="Notas 32 3 26" xfId="12388"/>
    <cellStyle name="Notas 32 3 27" xfId="9296"/>
    <cellStyle name="Notas 32 3 28" xfId="14291"/>
    <cellStyle name="Notas 32 3 29" xfId="12589"/>
    <cellStyle name="Notas 32 3 3" xfId="4885"/>
    <cellStyle name="Notas 32 3 30" xfId="15028"/>
    <cellStyle name="Notas 32 3 31" xfId="16683"/>
    <cellStyle name="Notas 32 3 32" xfId="19751"/>
    <cellStyle name="Notas 32 3 33" xfId="20294"/>
    <cellStyle name="Notas 32 3 34" xfId="20548"/>
    <cellStyle name="Notas 32 3 35" xfId="21285"/>
    <cellStyle name="Notas 32 3 4" xfId="4427"/>
    <cellStyle name="Notas 32 3 5" xfId="3707"/>
    <cellStyle name="Notas 32 3 6" xfId="5342"/>
    <cellStyle name="Notas 32 3 7" xfId="5857"/>
    <cellStyle name="Notas 32 3 8" xfId="6362"/>
    <cellStyle name="Notas 32 3 9" xfId="6868"/>
    <cellStyle name="Notas 32 30" xfId="18125"/>
    <cellStyle name="Notas 32 31" xfId="18392"/>
    <cellStyle name="Notas 32 32" xfId="18634"/>
    <cellStyle name="Notas 32 33" xfId="18848"/>
    <cellStyle name="Notas 32 34" xfId="19030"/>
    <cellStyle name="Notas 32 35" xfId="19184"/>
    <cellStyle name="Notas 32 36" xfId="19312"/>
    <cellStyle name="Notas 32 37" xfId="19749"/>
    <cellStyle name="Notas 32 38" xfId="19966"/>
    <cellStyle name="Notas 32 39" xfId="20546"/>
    <cellStyle name="Notas 32 4" xfId="1827"/>
    <cellStyle name="Notas 32 4 10" xfId="7365"/>
    <cellStyle name="Notas 32 4 11" xfId="7845"/>
    <cellStyle name="Notas 32 4 12" xfId="8307"/>
    <cellStyle name="Notas 32 4 13" xfId="10351"/>
    <cellStyle name="Notas 32 4 14" xfId="13205"/>
    <cellStyle name="Notas 32 4 15" xfId="10880"/>
    <cellStyle name="Notas 32 4 16" xfId="14833"/>
    <cellStyle name="Notas 32 4 17" xfId="15507"/>
    <cellStyle name="Notas 32 4 18" xfId="15876"/>
    <cellStyle name="Notas 32 4 19" xfId="15054"/>
    <cellStyle name="Notas 32 4 2" xfId="3349"/>
    <cellStyle name="Notas 32 4 20" xfId="11748"/>
    <cellStyle name="Notas 32 4 21" xfId="9859"/>
    <cellStyle name="Notas 32 4 22" xfId="16040"/>
    <cellStyle name="Notas 32 4 23" xfId="17198"/>
    <cellStyle name="Notas 32 4 24" xfId="17518"/>
    <cellStyle name="Notas 32 4 25" xfId="17822"/>
    <cellStyle name="Notas 32 4 26" xfId="18113"/>
    <cellStyle name="Notas 32 4 27" xfId="18380"/>
    <cellStyle name="Notas 32 4 28" xfId="18624"/>
    <cellStyle name="Notas 32 4 29" xfId="18839"/>
    <cellStyle name="Notas 32 4 3" xfId="4886"/>
    <cellStyle name="Notas 32 4 30" xfId="19024"/>
    <cellStyle name="Notas 32 4 31" xfId="19179"/>
    <cellStyle name="Notas 32 4 32" xfId="19752"/>
    <cellStyle name="Notas 32 4 33" xfId="20290"/>
    <cellStyle name="Notas 32 4 34" xfId="20549"/>
    <cellStyle name="Notas 32 4 35" xfId="21255"/>
    <cellStyle name="Notas 32 4 4" xfId="4426"/>
    <cellStyle name="Notas 32 4 5" xfId="3708"/>
    <cellStyle name="Notas 32 4 6" xfId="5341"/>
    <cellStyle name="Notas 32 4 7" xfId="5856"/>
    <cellStyle name="Notas 32 4 8" xfId="6361"/>
    <cellStyle name="Notas 32 4 9" xfId="6867"/>
    <cellStyle name="Notas 32 40" xfId="21371"/>
    <cellStyle name="Notas 32 5" xfId="1828"/>
    <cellStyle name="Notas 32 5 10" xfId="7358"/>
    <cellStyle name="Notas 32 5 11" xfId="7844"/>
    <cellStyle name="Notas 32 5 12" xfId="8306"/>
    <cellStyle name="Notas 32 5 13" xfId="10352"/>
    <cellStyle name="Notas 32 5 14" xfId="12850"/>
    <cellStyle name="Notas 32 5 15" xfId="14836"/>
    <cellStyle name="Notas 32 5 16" xfId="15510"/>
    <cellStyle name="Notas 32 5 17" xfId="15877"/>
    <cellStyle name="Notas 32 5 18" xfId="16240"/>
    <cellStyle name="Notas 32 5 19" xfId="16311"/>
    <cellStyle name="Notas 32 5 2" xfId="3350"/>
    <cellStyle name="Notas 32 5 20" xfId="14123"/>
    <cellStyle name="Notas 32 5 21" xfId="9863"/>
    <cellStyle name="Notas 32 5 22" xfId="9872"/>
    <cellStyle name="Notas 32 5 23" xfId="9844"/>
    <cellStyle name="Notas 32 5 24" xfId="11626"/>
    <cellStyle name="Notas 32 5 25" xfId="15453"/>
    <cellStyle name="Notas 32 5 26" xfId="12248"/>
    <cellStyle name="Notas 32 5 27" xfId="9045"/>
    <cellStyle name="Notas 32 5 28" xfId="15267"/>
    <cellStyle name="Notas 32 5 29" xfId="16747"/>
    <cellStyle name="Notas 32 5 3" xfId="4887"/>
    <cellStyle name="Notas 32 5 30" xfId="9603"/>
    <cellStyle name="Notas 32 5 31" xfId="11633"/>
    <cellStyle name="Notas 32 5 32" xfId="19753"/>
    <cellStyle name="Notas 32 5 33" xfId="20284"/>
    <cellStyle name="Notas 32 5 34" xfId="20550"/>
    <cellStyle name="Notas 32 5 35" xfId="20755"/>
    <cellStyle name="Notas 32 5 4" xfId="4425"/>
    <cellStyle name="Notas 32 5 5" xfId="3709"/>
    <cellStyle name="Notas 32 5 6" xfId="5340"/>
    <cellStyle name="Notas 32 5 7" xfId="5855"/>
    <cellStyle name="Notas 32 5 8" xfId="6354"/>
    <cellStyle name="Notas 32 5 9" xfId="6866"/>
    <cellStyle name="Notas 32 6" xfId="1829"/>
    <cellStyle name="Notas 32 6 10" xfId="7363"/>
    <cellStyle name="Notas 32 6 11" xfId="7837"/>
    <cellStyle name="Notas 32 6 12" xfId="8299"/>
    <cellStyle name="Notas 32 6 13" xfId="10353"/>
    <cellStyle name="Notas 32 6 14" xfId="11690"/>
    <cellStyle name="Notas 32 6 15" xfId="11186"/>
    <cellStyle name="Notas 32 6 16" xfId="11366"/>
    <cellStyle name="Notas 32 6 17" xfId="12263"/>
    <cellStyle name="Notas 32 6 18" xfId="12006"/>
    <cellStyle name="Notas 32 6 19" xfId="13078"/>
    <cellStyle name="Notas 32 6 2" xfId="3351"/>
    <cellStyle name="Notas 32 6 20" xfId="9885"/>
    <cellStyle name="Notas 32 6 21" xfId="17390"/>
    <cellStyle name="Notas 32 6 22" xfId="17702"/>
    <cellStyle name="Notas 32 6 23" xfId="17999"/>
    <cellStyle name="Notas 32 6 24" xfId="18273"/>
    <cellStyle name="Notas 32 6 25" xfId="18531"/>
    <cellStyle name="Notas 32 6 26" xfId="18757"/>
    <cellStyle name="Notas 32 6 27" xfId="18952"/>
    <cellStyle name="Notas 32 6 28" xfId="19117"/>
    <cellStyle name="Notas 32 6 29" xfId="19255"/>
    <cellStyle name="Notas 32 6 3" xfId="4888"/>
    <cellStyle name="Notas 32 6 30" xfId="19372"/>
    <cellStyle name="Notas 32 6 31" xfId="19453"/>
    <cellStyle name="Notas 32 6 32" xfId="19754"/>
    <cellStyle name="Notas 32 6 33" xfId="19942"/>
    <cellStyle name="Notas 32 6 34" xfId="20551"/>
    <cellStyle name="Notas 32 6 35" xfId="21197"/>
    <cellStyle name="Notas 32 6 4" xfId="4424"/>
    <cellStyle name="Notas 32 6 5" xfId="3710"/>
    <cellStyle name="Notas 32 6 6" xfId="5339"/>
    <cellStyle name="Notas 32 6 7" xfId="5848"/>
    <cellStyle name="Notas 32 6 8" xfId="6359"/>
    <cellStyle name="Notas 32 6 9" xfId="6865"/>
    <cellStyle name="Notas 32 7" xfId="3346"/>
    <cellStyle name="Notas 32 8" xfId="4883"/>
    <cellStyle name="Notas 32 9" xfId="4429"/>
    <cellStyle name="Notas 33" xfId="1830"/>
    <cellStyle name="Notas 33 10" xfId="3711"/>
    <cellStyle name="Notas 33 11" xfId="5332"/>
    <cellStyle name="Notas 33 12" xfId="5853"/>
    <cellStyle name="Notas 33 13" xfId="6358"/>
    <cellStyle name="Notas 33 14" xfId="6858"/>
    <cellStyle name="Notas 33 15" xfId="7362"/>
    <cellStyle name="Notas 33 16" xfId="7842"/>
    <cellStyle name="Notas 33 17" xfId="8304"/>
    <cellStyle name="Notas 33 18" xfId="10354"/>
    <cellStyle name="Notas 33 19" xfId="12178"/>
    <cellStyle name="Notas 33 2" xfId="1831"/>
    <cellStyle name="Notas 33 2 10" xfId="7361"/>
    <cellStyle name="Notas 33 2 11" xfId="7841"/>
    <cellStyle name="Notas 33 2 12" xfId="8303"/>
    <cellStyle name="Notas 33 2 13" xfId="10355"/>
    <cellStyle name="Notas 33 2 14" xfId="12525"/>
    <cellStyle name="Notas 33 2 15" xfId="12644"/>
    <cellStyle name="Notas 33 2 16" xfId="15116"/>
    <cellStyle name="Notas 33 2 17" xfId="14455"/>
    <cellStyle name="Notas 33 2 18" xfId="9266"/>
    <cellStyle name="Notas 33 2 19" xfId="11781"/>
    <cellStyle name="Notas 33 2 2" xfId="3353"/>
    <cellStyle name="Notas 33 2 20" xfId="13930"/>
    <cellStyle name="Notas 33 2 21" xfId="16891"/>
    <cellStyle name="Notas 33 2 22" xfId="10672"/>
    <cellStyle name="Notas 33 2 23" xfId="15201"/>
    <cellStyle name="Notas 33 2 24" xfId="14323"/>
    <cellStyle name="Notas 33 2 25" xfId="10077"/>
    <cellStyle name="Notas 33 2 26" xfId="11725"/>
    <cellStyle name="Notas 33 2 27" xfId="11973"/>
    <cellStyle name="Notas 33 2 28" xfId="17023"/>
    <cellStyle name="Notas 33 2 29" xfId="10805"/>
    <cellStyle name="Notas 33 2 3" xfId="4890"/>
    <cellStyle name="Notas 33 2 30" xfId="13427"/>
    <cellStyle name="Notas 33 2 31" xfId="16993"/>
    <cellStyle name="Notas 33 2 32" xfId="19756"/>
    <cellStyle name="Notas 33 2 33" xfId="20272"/>
    <cellStyle name="Notas 33 2 34" xfId="20553"/>
    <cellStyle name="Notas 33 2 35" xfId="21191"/>
    <cellStyle name="Notas 33 2 4" xfId="4422"/>
    <cellStyle name="Notas 33 2 5" xfId="3712"/>
    <cellStyle name="Notas 33 2 6" xfId="5337"/>
    <cellStyle name="Notas 33 2 7" xfId="5852"/>
    <cellStyle name="Notas 33 2 8" xfId="6357"/>
    <cellStyle name="Notas 33 2 9" xfId="6863"/>
    <cellStyle name="Notas 33 20" xfId="15263"/>
    <cellStyle name="Notas 33 21" xfId="15761"/>
    <cellStyle name="Notas 33 22" xfId="16122"/>
    <cellStyle name="Notas 33 23" xfId="16477"/>
    <cellStyle name="Notas 33 24" xfId="10860"/>
    <cellStyle name="Notas 33 25" xfId="12955"/>
    <cellStyle name="Notas 33 26" xfId="15871"/>
    <cellStyle name="Notas 33 27" xfId="13145"/>
    <cellStyle name="Notas 33 28" xfId="14895"/>
    <cellStyle name="Notas 33 29" xfId="11922"/>
    <cellStyle name="Notas 33 3" xfId="1832"/>
    <cellStyle name="Notas 33 3 10" xfId="7360"/>
    <cellStyle name="Notas 33 3 11" xfId="7840"/>
    <cellStyle name="Notas 33 3 12" xfId="8302"/>
    <cellStyle name="Notas 33 3 13" xfId="10356"/>
    <cellStyle name="Notas 33 3 14" xfId="11425"/>
    <cellStyle name="Notas 33 3 15" xfId="11604"/>
    <cellStyle name="Notas 33 3 16" xfId="11590"/>
    <cellStyle name="Notas 33 3 17" xfId="11591"/>
    <cellStyle name="Notas 33 3 18" xfId="12427"/>
    <cellStyle name="Notas 33 3 19" xfId="12713"/>
    <cellStyle name="Notas 33 3 2" xfId="3354"/>
    <cellStyle name="Notas 33 3 20" xfId="16644"/>
    <cellStyle name="Notas 33 3 21" xfId="14554"/>
    <cellStyle name="Notas 33 3 22" xfId="17426"/>
    <cellStyle name="Notas 33 3 23" xfId="17736"/>
    <cellStyle name="Notas 33 3 24" xfId="18032"/>
    <cellStyle name="Notas 33 3 25" xfId="18304"/>
    <cellStyle name="Notas 33 3 26" xfId="18557"/>
    <cellStyle name="Notas 33 3 27" xfId="18781"/>
    <cellStyle name="Notas 33 3 28" xfId="18972"/>
    <cellStyle name="Notas 33 3 29" xfId="19133"/>
    <cellStyle name="Notas 33 3 3" xfId="4891"/>
    <cellStyle name="Notas 33 3 30" xfId="19268"/>
    <cellStyle name="Notas 33 3 31" xfId="19381"/>
    <cellStyle name="Notas 33 3 32" xfId="19757"/>
    <cellStyle name="Notas 33 3 33" xfId="20266"/>
    <cellStyle name="Notas 33 3 34" xfId="20554"/>
    <cellStyle name="Notas 33 3 35" xfId="21415"/>
    <cellStyle name="Notas 33 3 4" xfId="4421"/>
    <cellStyle name="Notas 33 3 5" xfId="3713"/>
    <cellStyle name="Notas 33 3 6" xfId="5336"/>
    <cellStyle name="Notas 33 3 7" xfId="5851"/>
    <cellStyle name="Notas 33 3 8" xfId="6356"/>
    <cellStyle name="Notas 33 3 9" xfId="6862"/>
    <cellStyle name="Notas 33 30" xfId="9878"/>
    <cellStyle name="Notas 33 31" xfId="16841"/>
    <cellStyle name="Notas 33 32" xfId="10653"/>
    <cellStyle name="Notas 33 33" xfId="11110"/>
    <cellStyle name="Notas 33 34" xfId="16835"/>
    <cellStyle name="Notas 33 35" xfId="12870"/>
    <cellStyle name="Notas 33 36" xfId="10781"/>
    <cellStyle name="Notas 33 37" xfId="19755"/>
    <cellStyle name="Notas 33 38" xfId="20278"/>
    <cellStyle name="Notas 33 39" xfId="20552"/>
    <cellStyle name="Notas 33 4" xfId="1833"/>
    <cellStyle name="Notas 33 4 10" xfId="7359"/>
    <cellStyle name="Notas 33 4 11" xfId="7839"/>
    <cellStyle name="Notas 33 4 12" xfId="8301"/>
    <cellStyle name="Notas 33 4 13" xfId="10357"/>
    <cellStyle name="Notas 33 4 14" xfId="14915"/>
    <cellStyle name="Notas 33 4 15" xfId="9144"/>
    <cellStyle name="Notas 33 4 16" xfId="15304"/>
    <cellStyle name="Notas 33 4 17" xfId="15689"/>
    <cellStyle name="Notas 33 4 18" xfId="16051"/>
    <cellStyle name="Notas 33 4 19" xfId="16143"/>
    <cellStyle name="Notas 33 4 2" xfId="3355"/>
    <cellStyle name="Notas 33 4 20" xfId="12053"/>
    <cellStyle name="Notas 33 4 21" xfId="12044"/>
    <cellStyle name="Notas 33 4 22" xfId="11595"/>
    <cellStyle name="Notas 33 4 23" xfId="17086"/>
    <cellStyle name="Notas 33 4 24" xfId="15294"/>
    <cellStyle name="Notas 33 4 25" xfId="11962"/>
    <cellStyle name="Notas 33 4 26" xfId="15866"/>
    <cellStyle name="Notas 33 4 27" xfId="13772"/>
    <cellStyle name="Notas 33 4 28" xfId="15206"/>
    <cellStyle name="Notas 33 4 29" xfId="16501"/>
    <cellStyle name="Notas 33 4 3" xfId="4892"/>
    <cellStyle name="Notas 33 4 30" xfId="13946"/>
    <cellStyle name="Notas 33 4 31" xfId="10011"/>
    <cellStyle name="Notas 33 4 32" xfId="19758"/>
    <cellStyle name="Notas 33 4 33" xfId="20260"/>
    <cellStyle name="Notas 33 4 34" xfId="20555"/>
    <cellStyle name="Notas 33 4 35" xfId="21304"/>
    <cellStyle name="Notas 33 4 4" xfId="4420"/>
    <cellStyle name="Notas 33 4 5" xfId="3714"/>
    <cellStyle name="Notas 33 4 6" xfId="5335"/>
    <cellStyle name="Notas 33 4 7" xfId="5850"/>
    <cellStyle name="Notas 33 4 8" xfId="6355"/>
    <cellStyle name="Notas 33 4 9" xfId="6861"/>
    <cellStyle name="Notas 33 40" xfId="21413"/>
    <cellStyle name="Notas 33 5" xfId="1834"/>
    <cellStyle name="Notas 33 5 10" xfId="7352"/>
    <cellStyle name="Notas 33 5 11" xfId="7838"/>
    <cellStyle name="Notas 33 5 12" xfId="8300"/>
    <cellStyle name="Notas 33 5 13" xfId="10358"/>
    <cellStyle name="Notas 33 5 14" xfId="14584"/>
    <cellStyle name="Notas 33 5 15" xfId="9460"/>
    <cellStyle name="Notas 33 5 16" xfId="14864"/>
    <cellStyle name="Notas 33 5 17" xfId="9195"/>
    <cellStyle name="Notas 33 5 18" xfId="14387"/>
    <cellStyle name="Notas 33 5 19" xfId="14605"/>
    <cellStyle name="Notas 33 5 2" xfId="3356"/>
    <cellStyle name="Notas 33 5 20" xfId="15024"/>
    <cellStyle name="Notas 33 5 21" xfId="13461"/>
    <cellStyle name="Notas 33 5 22" xfId="15177"/>
    <cellStyle name="Notas 33 5 23" xfId="13501"/>
    <cellStyle name="Notas 33 5 24" xfId="13970"/>
    <cellStyle name="Notas 33 5 25" xfId="12446"/>
    <cellStyle name="Notas 33 5 26" xfId="10987"/>
    <cellStyle name="Notas 33 5 27" xfId="10763"/>
    <cellStyle name="Notas 33 5 28" xfId="15681"/>
    <cellStyle name="Notas 33 5 29" xfId="10047"/>
    <cellStyle name="Notas 33 5 3" xfId="4893"/>
    <cellStyle name="Notas 33 5 30" xfId="11512"/>
    <cellStyle name="Notas 33 5 31" xfId="10784"/>
    <cellStyle name="Notas 33 5 32" xfId="19759"/>
    <cellStyle name="Notas 33 5 33" xfId="20254"/>
    <cellStyle name="Notas 33 5 34" xfId="20556"/>
    <cellStyle name="Notas 33 5 35" xfId="21247"/>
    <cellStyle name="Notas 33 5 4" xfId="4419"/>
    <cellStyle name="Notas 33 5 5" xfId="3715"/>
    <cellStyle name="Notas 33 5 6" xfId="5334"/>
    <cellStyle name="Notas 33 5 7" xfId="5849"/>
    <cellStyle name="Notas 33 5 8" xfId="6348"/>
    <cellStyle name="Notas 33 5 9" xfId="6860"/>
    <cellStyle name="Notas 33 6" xfId="1835"/>
    <cellStyle name="Notas 33 6 10" xfId="7357"/>
    <cellStyle name="Notas 33 6 11" xfId="7831"/>
    <cellStyle name="Notas 33 6 12" xfId="8293"/>
    <cellStyle name="Notas 33 6 13" xfId="10359"/>
    <cellStyle name="Notas 33 6 14" xfId="14252"/>
    <cellStyle name="Notas 33 6 15" xfId="9783"/>
    <cellStyle name="Notas 33 6 16" xfId="12132"/>
    <cellStyle name="Notas 33 6 17" xfId="12740"/>
    <cellStyle name="Notas 33 6 18" xfId="15669"/>
    <cellStyle name="Notas 33 6 19" xfId="13634"/>
    <cellStyle name="Notas 33 6 2" xfId="3357"/>
    <cellStyle name="Notas 33 6 20" xfId="16750"/>
    <cellStyle name="Notas 33 6 21" xfId="10135"/>
    <cellStyle name="Notas 33 6 22" xfId="9062"/>
    <cellStyle name="Notas 33 6 23" xfId="9841"/>
    <cellStyle name="Notas 33 6 24" xfId="12482"/>
    <cellStyle name="Notas 33 6 25" xfId="16538"/>
    <cellStyle name="Notas 33 6 26" xfId="12563"/>
    <cellStyle name="Notas 33 6 27" xfId="16738"/>
    <cellStyle name="Notas 33 6 28" xfId="9737"/>
    <cellStyle name="Notas 33 6 29" xfId="17144"/>
    <cellStyle name="Notas 33 6 3" xfId="4894"/>
    <cellStyle name="Notas 33 6 30" xfId="17268"/>
    <cellStyle name="Notas 33 6 31" xfId="17585"/>
    <cellStyle name="Notas 33 6 32" xfId="19760"/>
    <cellStyle name="Notas 33 6 33" xfId="20248"/>
    <cellStyle name="Notas 33 6 34" xfId="20557"/>
    <cellStyle name="Notas 33 6 35" xfId="21090"/>
    <cellStyle name="Notas 33 6 4" xfId="4418"/>
    <cellStyle name="Notas 33 6 5" xfId="3716"/>
    <cellStyle name="Notas 33 6 6" xfId="5333"/>
    <cellStyle name="Notas 33 6 7" xfId="5842"/>
    <cellStyle name="Notas 33 6 8" xfId="6353"/>
    <cellStyle name="Notas 33 6 9" xfId="6859"/>
    <cellStyle name="Notas 33 7" xfId="3352"/>
    <cellStyle name="Notas 33 8" xfId="4889"/>
    <cellStyle name="Notas 33 9" xfId="4423"/>
    <cellStyle name="Notas 34" xfId="1836"/>
    <cellStyle name="Notas 34 10" xfId="3717"/>
    <cellStyle name="Notas 34 11" xfId="5326"/>
    <cellStyle name="Notas 34 12" xfId="5847"/>
    <cellStyle name="Notas 34 13" xfId="6352"/>
    <cellStyle name="Notas 34 14" xfId="6852"/>
    <cellStyle name="Notas 34 15" xfId="7356"/>
    <cellStyle name="Notas 34 16" xfId="7836"/>
    <cellStyle name="Notas 34 17" xfId="8298"/>
    <cellStyle name="Notas 34 18" xfId="10360"/>
    <cellStyle name="Notas 34 19" xfId="14916"/>
    <cellStyle name="Notas 34 2" xfId="1837"/>
    <cellStyle name="Notas 34 2 10" xfId="7355"/>
    <cellStyle name="Notas 34 2 11" xfId="7835"/>
    <cellStyle name="Notas 34 2 12" xfId="8297"/>
    <cellStyle name="Notas 34 2 13" xfId="10361"/>
    <cellStyle name="Notas 34 2 14" xfId="14585"/>
    <cellStyle name="Notas 34 2 15" xfId="9459"/>
    <cellStyle name="Notas 34 2 16" xfId="11499"/>
    <cellStyle name="Notas 34 2 17" xfId="11599"/>
    <cellStyle name="Notas 34 2 18" xfId="11329"/>
    <cellStyle name="Notas 34 2 19" xfId="9388"/>
    <cellStyle name="Notas 34 2 2" xfId="3359"/>
    <cellStyle name="Notas 34 2 20" xfId="14739"/>
    <cellStyle name="Notas 34 2 21" xfId="11319"/>
    <cellStyle name="Notas 34 2 22" xfId="9331"/>
    <cellStyle name="Notas 34 2 23" xfId="16068"/>
    <cellStyle name="Notas 34 2 24" xfId="12584"/>
    <cellStyle name="Notas 34 2 25" xfId="11892"/>
    <cellStyle name="Notas 34 2 26" xfId="10086"/>
    <cellStyle name="Notas 34 2 27" xfId="17035"/>
    <cellStyle name="Notas 34 2 28" xfId="9393"/>
    <cellStyle name="Notas 34 2 29" xfId="15672"/>
    <cellStyle name="Notas 34 2 3" xfId="4896"/>
    <cellStyle name="Notas 34 2 30" xfId="15448"/>
    <cellStyle name="Notas 34 2 31" xfId="12032"/>
    <cellStyle name="Notas 34 2 32" xfId="19762"/>
    <cellStyle name="Notas 34 2 33" xfId="20235"/>
    <cellStyle name="Notas 34 2 34" xfId="20559"/>
    <cellStyle name="Notas 34 2 35" xfId="21016"/>
    <cellStyle name="Notas 34 2 4" xfId="4416"/>
    <cellStyle name="Notas 34 2 5" xfId="3718"/>
    <cellStyle name="Notas 34 2 6" xfId="5331"/>
    <cellStyle name="Notas 34 2 7" xfId="5846"/>
    <cellStyle name="Notas 34 2 8" xfId="6351"/>
    <cellStyle name="Notas 34 2 9" xfId="6857"/>
    <cellStyle name="Notas 34 20" xfId="9143"/>
    <cellStyle name="Notas 34 21" xfId="11524"/>
    <cellStyle name="Notas 34 22" xfId="14810"/>
    <cellStyle name="Notas 34 23" xfId="9246"/>
    <cellStyle name="Notas 34 24" xfId="9495"/>
    <cellStyle name="Notas 34 25" xfId="15600"/>
    <cellStyle name="Notas 34 26" xfId="15993"/>
    <cellStyle name="Notas 34 27" xfId="10091"/>
    <cellStyle name="Notas 34 28" xfId="14767"/>
    <cellStyle name="Notas 34 29" xfId="15686"/>
    <cellStyle name="Notas 34 3" xfId="1838"/>
    <cellStyle name="Notas 34 3 10" xfId="7354"/>
    <cellStyle name="Notas 34 3 11" xfId="7834"/>
    <cellStyle name="Notas 34 3 12" xfId="8296"/>
    <cellStyle name="Notas 34 3 13" xfId="10362"/>
    <cellStyle name="Notas 34 3 14" xfId="14253"/>
    <cellStyle name="Notas 34 3 15" xfId="9782"/>
    <cellStyle name="Notas 34 3 16" xfId="11742"/>
    <cellStyle name="Notas 34 3 17" xfId="11171"/>
    <cellStyle name="Notas 34 3 18" xfId="13614"/>
    <cellStyle name="Notas 34 3 19" xfId="15175"/>
    <cellStyle name="Notas 34 3 2" xfId="3360"/>
    <cellStyle name="Notas 34 3 20" xfId="16395"/>
    <cellStyle name="Notas 34 3 21" xfId="12041"/>
    <cellStyle name="Notas 34 3 22" xfId="11330"/>
    <cellStyle name="Notas 34 3 23" xfId="13868"/>
    <cellStyle name="Notas 34 3 24" xfId="13850"/>
    <cellStyle name="Notas 34 3 25" xfId="17452"/>
    <cellStyle name="Notas 34 3 26" xfId="17760"/>
    <cellStyle name="Notas 34 3 27" xfId="18055"/>
    <cellStyle name="Notas 34 3 28" xfId="18325"/>
    <cellStyle name="Notas 34 3 29" xfId="18574"/>
    <cellStyle name="Notas 34 3 3" xfId="4897"/>
    <cellStyle name="Notas 34 3 30" xfId="18797"/>
    <cellStyle name="Notas 34 3 31" xfId="18988"/>
    <cellStyle name="Notas 34 3 32" xfId="19763"/>
    <cellStyle name="Notas 34 3 33" xfId="20245"/>
    <cellStyle name="Notas 34 3 34" xfId="20560"/>
    <cellStyle name="Notas 34 3 35" xfId="20990"/>
    <cellStyle name="Notas 34 3 4" xfId="4415"/>
    <cellStyle name="Notas 34 3 5" xfId="3719"/>
    <cellStyle name="Notas 34 3 6" xfId="5330"/>
    <cellStyle name="Notas 34 3 7" xfId="5845"/>
    <cellStyle name="Notas 34 3 8" xfId="6350"/>
    <cellStyle name="Notas 34 3 9" xfId="6856"/>
    <cellStyle name="Notas 34 30" xfId="15078"/>
    <cellStyle name="Notas 34 31" xfId="14870"/>
    <cellStyle name="Notas 34 32" xfId="15371"/>
    <cellStyle name="Notas 34 33" xfId="16640"/>
    <cellStyle name="Notas 34 34" xfId="13800"/>
    <cellStyle name="Notas 34 35" xfId="16711"/>
    <cellStyle name="Notas 34 36" xfId="17180"/>
    <cellStyle name="Notas 34 37" xfId="19761"/>
    <cellStyle name="Notas 34 38" xfId="20143"/>
    <cellStyle name="Notas 34 39" xfId="20558"/>
    <cellStyle name="Notas 34 4" xfId="1839"/>
    <cellStyle name="Notas 34 4 10" xfId="7353"/>
    <cellStyle name="Notas 34 4 11" xfId="7833"/>
    <cellStyle name="Notas 34 4 12" xfId="8295"/>
    <cellStyle name="Notas 34 4 13" xfId="10363"/>
    <cellStyle name="Notas 34 4 14" xfId="13905"/>
    <cellStyle name="Notas 34 4 15" xfId="9030"/>
    <cellStyle name="Notas 34 4 16" xfId="13002"/>
    <cellStyle name="Notas 34 4 17" xfId="11880"/>
    <cellStyle name="Notas 34 4 18" xfId="10602"/>
    <cellStyle name="Notas 34 4 19" xfId="16423"/>
    <cellStyle name="Notas 34 4 2" xfId="3361"/>
    <cellStyle name="Notas 34 4 20" xfId="14028"/>
    <cellStyle name="Notas 34 4 21" xfId="13039"/>
    <cellStyle name="Notas 34 4 22" xfId="14273"/>
    <cellStyle name="Notas 34 4 23" xfId="12623"/>
    <cellStyle name="Notas 34 4 24" xfId="11312"/>
    <cellStyle name="Notas 34 4 25" xfId="13765"/>
    <cellStyle name="Notas 34 4 26" xfId="12027"/>
    <cellStyle name="Notas 34 4 27" xfId="13245"/>
    <cellStyle name="Notas 34 4 28" xfId="13847"/>
    <cellStyle name="Notas 34 4 29" xfId="10626"/>
    <cellStyle name="Notas 34 4 3" xfId="4898"/>
    <cellStyle name="Notas 34 4 30" xfId="13141"/>
    <cellStyle name="Notas 34 4 31" xfId="15395"/>
    <cellStyle name="Notas 34 4 32" xfId="19764"/>
    <cellStyle name="Notas 34 4 33" xfId="20171"/>
    <cellStyle name="Notas 34 4 34" xfId="20561"/>
    <cellStyle name="Notas 34 4 35" xfId="20956"/>
    <cellStyle name="Notas 34 4 4" xfId="4414"/>
    <cellStyle name="Notas 34 4 5" xfId="3720"/>
    <cellStyle name="Notas 34 4 6" xfId="5329"/>
    <cellStyle name="Notas 34 4 7" xfId="5844"/>
    <cellStyle name="Notas 34 4 8" xfId="6349"/>
    <cellStyle name="Notas 34 4 9" xfId="6855"/>
    <cellStyle name="Notas 34 40" xfId="21051"/>
    <cellStyle name="Notas 34 5" xfId="1840"/>
    <cellStyle name="Notas 34 5 10" xfId="7346"/>
    <cellStyle name="Notas 34 5 11" xfId="7832"/>
    <cellStyle name="Notas 34 5 12" xfId="8294"/>
    <cellStyle name="Notas 34 5 13" xfId="10364"/>
    <cellStyle name="Notas 34 5 14" xfId="13565"/>
    <cellStyle name="Notas 34 5 15" xfId="10720"/>
    <cellStyle name="Notas 34 5 16" xfId="14281"/>
    <cellStyle name="Notas 34 5 17" xfId="9757"/>
    <cellStyle name="Notas 34 5 18" xfId="11745"/>
    <cellStyle name="Notas 34 5 19" xfId="10687"/>
    <cellStyle name="Notas 34 5 2" xfId="3362"/>
    <cellStyle name="Notas 34 5 20" xfId="16910"/>
    <cellStyle name="Notas 34 5 21" xfId="10908"/>
    <cellStyle name="Notas 34 5 22" xfId="15653"/>
    <cellStyle name="Notas 34 5 23" xfId="12654"/>
    <cellStyle name="Notas 34 5 24" xfId="12997"/>
    <cellStyle name="Notas 34 5 25" xfId="11248"/>
    <cellStyle name="Notas 34 5 26" xfId="11998"/>
    <cellStyle name="Notas 34 5 27" xfId="16367"/>
    <cellStyle name="Notas 34 5 28" xfId="12639"/>
    <cellStyle name="Notas 34 5 29" xfId="16434"/>
    <cellStyle name="Notas 34 5 3" xfId="4899"/>
    <cellStyle name="Notas 34 5 30" xfId="15934"/>
    <cellStyle name="Notas 34 5 31" xfId="9273"/>
    <cellStyle name="Notas 34 5 32" xfId="19765"/>
    <cellStyle name="Notas 34 5 33" xfId="19935"/>
    <cellStyle name="Notas 34 5 34" xfId="20562"/>
    <cellStyle name="Notas 34 5 35" xfId="20910"/>
    <cellStyle name="Notas 34 5 4" xfId="4413"/>
    <cellStyle name="Notas 34 5 5" xfId="3721"/>
    <cellStyle name="Notas 34 5 6" xfId="5328"/>
    <cellStyle name="Notas 34 5 7" xfId="5843"/>
    <cellStyle name="Notas 34 5 8" xfId="6342"/>
    <cellStyle name="Notas 34 5 9" xfId="6854"/>
    <cellStyle name="Notas 34 6" xfId="1841"/>
    <cellStyle name="Notas 34 6 10" xfId="7351"/>
    <cellStyle name="Notas 34 6 11" xfId="7825"/>
    <cellStyle name="Notas 34 6 12" xfId="8287"/>
    <cellStyle name="Notas 34 6 13" xfId="10365"/>
    <cellStyle name="Notas 34 6 14" xfId="13206"/>
    <cellStyle name="Notas 34 6 15" xfId="11574"/>
    <cellStyle name="Notas 34 6 16" xfId="11381"/>
    <cellStyle name="Notas 34 6 17" xfId="12917"/>
    <cellStyle name="Notas 34 6 18" xfId="13759"/>
    <cellStyle name="Notas 34 6 19" xfId="9240"/>
    <cellStyle name="Notas 34 6 2" xfId="3363"/>
    <cellStyle name="Notas 34 6 20" xfId="15978"/>
    <cellStyle name="Notas 34 6 21" xfId="14380"/>
    <cellStyle name="Notas 34 6 22" xfId="11576"/>
    <cellStyle name="Notas 34 6 23" xfId="16699"/>
    <cellStyle name="Notas 34 6 24" xfId="10828"/>
    <cellStyle name="Notas 34 6 25" xfId="12883"/>
    <cellStyle name="Notas 34 6 26" xfId="17460"/>
    <cellStyle name="Notas 34 6 27" xfId="17767"/>
    <cellStyle name="Notas 34 6 28" xfId="18062"/>
    <cellStyle name="Notas 34 6 29" xfId="18331"/>
    <cellStyle name="Notas 34 6 3" xfId="4900"/>
    <cellStyle name="Notas 34 6 30" xfId="18580"/>
    <cellStyle name="Notas 34 6 31" xfId="18802"/>
    <cellStyle name="Notas 34 6 32" xfId="19766"/>
    <cellStyle name="Notas 34 6 33" xfId="20172"/>
    <cellStyle name="Notas 34 6 34" xfId="20563"/>
    <cellStyle name="Notas 34 6 35" xfId="20817"/>
    <cellStyle name="Notas 34 6 4" xfId="4412"/>
    <cellStyle name="Notas 34 6 5" xfId="3722"/>
    <cellStyle name="Notas 34 6 6" xfId="5327"/>
    <cellStyle name="Notas 34 6 7" xfId="5836"/>
    <cellStyle name="Notas 34 6 8" xfId="6347"/>
    <cellStyle name="Notas 34 6 9" xfId="6853"/>
    <cellStyle name="Notas 34 7" xfId="3358"/>
    <cellStyle name="Notas 34 8" xfId="4895"/>
    <cellStyle name="Notas 34 9" xfId="4417"/>
    <cellStyle name="Notas 35" xfId="1842"/>
    <cellStyle name="Notas 35 10" xfId="3723"/>
    <cellStyle name="Notas 35 11" xfId="4295"/>
    <cellStyle name="Notas 35 12" xfId="5841"/>
    <cellStyle name="Notas 35 13" xfId="6346"/>
    <cellStyle name="Notas 35 14" xfId="6846"/>
    <cellStyle name="Notas 35 15" xfId="7350"/>
    <cellStyle name="Notas 35 16" xfId="7830"/>
    <cellStyle name="Notas 35 17" xfId="8292"/>
    <cellStyle name="Notas 35 18" xfId="10366"/>
    <cellStyle name="Notas 35 19" xfId="12845"/>
    <cellStyle name="Notas 35 2" xfId="1843"/>
    <cellStyle name="Notas 35 2 10" xfId="7349"/>
    <cellStyle name="Notas 35 2 11" xfId="7829"/>
    <cellStyle name="Notas 35 2 12" xfId="8291"/>
    <cellStyle name="Notas 35 2 13" xfId="10367"/>
    <cellStyle name="Notas 35 2 14" xfId="11689"/>
    <cellStyle name="Notas 35 2 15" xfId="11187"/>
    <cellStyle name="Notas 35 2 16" xfId="14967"/>
    <cellStyle name="Notas 35 2 17" xfId="9097"/>
    <cellStyle name="Notas 35 2 18" xfId="13352"/>
    <cellStyle name="Notas 35 2 19" xfId="15853"/>
    <cellStyle name="Notas 35 2 2" xfId="3365"/>
    <cellStyle name="Notas 35 2 20" xfId="16406"/>
    <cellStyle name="Notas 35 2 21" xfId="14446"/>
    <cellStyle name="Notas 35 2 22" xfId="9201"/>
    <cellStyle name="Notas 35 2 23" xfId="16405"/>
    <cellStyle name="Notas 35 2 24" xfId="14759"/>
    <cellStyle name="Notas 35 2 25" xfId="15926"/>
    <cellStyle name="Notas 35 2 26" xfId="9332"/>
    <cellStyle name="Notas 35 2 27" xfId="10846"/>
    <cellStyle name="Notas 35 2 28" xfId="17184"/>
    <cellStyle name="Notas 35 2 29" xfId="17506"/>
    <cellStyle name="Notas 35 2 3" xfId="4902"/>
    <cellStyle name="Notas 35 2 30" xfId="17812"/>
    <cellStyle name="Notas 35 2 31" xfId="18105"/>
    <cellStyle name="Notas 35 2 32" xfId="19768"/>
    <cellStyle name="Notas 35 2 33" xfId="20182"/>
    <cellStyle name="Notas 35 2 34" xfId="20565"/>
    <cellStyle name="Notas 35 2 35" xfId="20812"/>
    <cellStyle name="Notas 35 2 4" xfId="4410"/>
    <cellStyle name="Notas 35 2 5" xfId="3724"/>
    <cellStyle name="Notas 35 2 6" xfId="4294"/>
    <cellStyle name="Notas 35 2 7" xfId="5840"/>
    <cellStyle name="Notas 35 2 8" xfId="6345"/>
    <cellStyle name="Notas 35 2 9" xfId="6851"/>
    <cellStyle name="Notas 35 20" xfId="14098"/>
    <cellStyle name="Notas 35 21" xfId="9593"/>
    <cellStyle name="Notas 35 22" xfId="14168"/>
    <cellStyle name="Notas 35 23" xfId="9873"/>
    <cellStyle name="Notas 35 24" xfId="12992"/>
    <cellStyle name="Notas 35 25" xfId="16320"/>
    <cellStyle name="Notas 35 26" xfId="9965"/>
    <cellStyle name="Notas 35 27" xfId="16525"/>
    <cellStyle name="Notas 35 28" xfId="12676"/>
    <cellStyle name="Notas 35 29" xfId="10073"/>
    <cellStyle name="Notas 35 3" xfId="1844"/>
    <cellStyle name="Notas 35 3 10" xfId="7348"/>
    <cellStyle name="Notas 35 3 11" xfId="7828"/>
    <cellStyle name="Notas 35 3 12" xfId="8290"/>
    <cellStyle name="Notas 35 3 13" xfId="10368"/>
    <cellStyle name="Notas 35 3 14" xfId="12185"/>
    <cellStyle name="Notas 35 3 15" xfId="14332"/>
    <cellStyle name="Notas 35 3 16" xfId="9392"/>
    <cellStyle name="Notas 35 3 17" xfId="12692"/>
    <cellStyle name="Notas 35 3 18" xfId="14157"/>
    <cellStyle name="Notas 35 3 19" xfId="16809"/>
    <cellStyle name="Notas 35 3 2" xfId="3366"/>
    <cellStyle name="Notas 35 3 20" xfId="9659"/>
    <cellStyle name="Notas 35 3 21" xfId="9897"/>
    <cellStyle name="Notas 35 3 22" xfId="12625"/>
    <cellStyle name="Notas 35 3 23" xfId="10819"/>
    <cellStyle name="Notas 35 3 24" xfId="14434"/>
    <cellStyle name="Notas 35 3 25" xfId="15571"/>
    <cellStyle name="Notas 35 3 26" xfId="16321"/>
    <cellStyle name="Notas 35 3 27" xfId="16078"/>
    <cellStyle name="Notas 35 3 28" xfId="17113"/>
    <cellStyle name="Notas 35 3 29" xfId="11360"/>
    <cellStyle name="Notas 35 3 3" xfId="4903"/>
    <cellStyle name="Notas 35 3 30" xfId="13733"/>
    <cellStyle name="Notas 35 3 31" xfId="13496"/>
    <cellStyle name="Notas 35 3 32" xfId="19769"/>
    <cellStyle name="Notas 35 3 33" xfId="20123"/>
    <cellStyle name="Notas 35 3 34" xfId="20566"/>
    <cellStyle name="Notas 35 3 35" xfId="20831"/>
    <cellStyle name="Notas 35 3 4" xfId="4409"/>
    <cellStyle name="Notas 35 3 5" xfId="3725"/>
    <cellStyle name="Notas 35 3 6" xfId="4293"/>
    <cellStyle name="Notas 35 3 7" xfId="5839"/>
    <cellStyle name="Notas 35 3 8" xfId="6344"/>
    <cellStyle name="Notas 35 3 9" xfId="6850"/>
    <cellStyle name="Notas 35 30" xfId="17343"/>
    <cellStyle name="Notas 35 31" xfId="17656"/>
    <cellStyle name="Notas 35 32" xfId="17955"/>
    <cellStyle name="Notas 35 33" xfId="18235"/>
    <cellStyle name="Notas 35 34" xfId="18496"/>
    <cellStyle name="Notas 35 35" xfId="18724"/>
    <cellStyle name="Notas 35 36" xfId="18922"/>
    <cellStyle name="Notas 35 37" xfId="19767"/>
    <cellStyle name="Notas 35 38" xfId="20122"/>
    <cellStyle name="Notas 35 39" xfId="20564"/>
    <cellStyle name="Notas 35 4" xfId="1845"/>
    <cellStyle name="Notas 35 4 10" xfId="7347"/>
    <cellStyle name="Notas 35 4 11" xfId="7827"/>
    <cellStyle name="Notas 35 4 12" xfId="8289"/>
    <cellStyle name="Notas 35 4 13" xfId="10369"/>
    <cellStyle name="Notas 35 4 14" xfId="12518"/>
    <cellStyle name="Notas 35 4 15" xfId="11255"/>
    <cellStyle name="Notas 35 4 16" xfId="14703"/>
    <cellStyle name="Notas 35 4 17" xfId="15409"/>
    <cellStyle name="Notas 35 4 18" xfId="15794"/>
    <cellStyle name="Notas 35 4 19" xfId="14563"/>
    <cellStyle name="Notas 35 4 2" xfId="3367"/>
    <cellStyle name="Notas 35 4 20" xfId="13663"/>
    <cellStyle name="Notas 35 4 21" xfId="14433"/>
    <cellStyle name="Notas 35 4 22" xfId="17008"/>
    <cellStyle name="Notas 35 4 23" xfId="12435"/>
    <cellStyle name="Notas 35 4 24" xfId="10690"/>
    <cellStyle name="Notas 35 4 25" xfId="12501"/>
    <cellStyle name="Notas 35 4 26" xfId="14429"/>
    <cellStyle name="Notas 35 4 27" xfId="13186"/>
    <cellStyle name="Notas 35 4 28" xfId="16770"/>
    <cellStyle name="Notas 35 4 29" xfId="17364"/>
    <cellStyle name="Notas 35 4 3" xfId="4904"/>
    <cellStyle name="Notas 35 4 30" xfId="17677"/>
    <cellStyle name="Notas 35 4 31" xfId="17974"/>
    <cellStyle name="Notas 35 4 32" xfId="19770"/>
    <cellStyle name="Notas 35 4 33" xfId="20181"/>
    <cellStyle name="Notas 35 4 34" xfId="20567"/>
    <cellStyle name="Notas 35 4 35" xfId="21602"/>
    <cellStyle name="Notas 35 4 4" xfId="4408"/>
    <cellStyle name="Notas 35 4 5" xfId="3726"/>
    <cellStyle name="Notas 35 4 6" xfId="5135"/>
    <cellStyle name="Notas 35 4 7" xfId="5838"/>
    <cellStyle name="Notas 35 4 8" xfId="6343"/>
    <cellStyle name="Notas 35 4 9" xfId="6849"/>
    <cellStyle name="Notas 35 40" xfId="20825"/>
    <cellStyle name="Notas 35 5" xfId="1846"/>
    <cellStyle name="Notas 35 5 10" xfId="6272"/>
    <cellStyle name="Notas 35 5 11" xfId="7826"/>
    <cellStyle name="Notas 35 5 12" xfId="8288"/>
    <cellStyle name="Notas 35 5 13" xfId="10370"/>
    <cellStyle name="Notas 35 5 14" xfId="11418"/>
    <cellStyle name="Notas 35 5 15" xfId="12345"/>
    <cellStyle name="Notas 35 5 16" xfId="11066"/>
    <cellStyle name="Notas 35 5 17" xfId="11811"/>
    <cellStyle name="Notas 35 5 18" xfId="13474"/>
    <cellStyle name="Notas 35 5 19" xfId="12140"/>
    <cellStyle name="Notas 35 5 2" xfId="3368"/>
    <cellStyle name="Notas 35 5 20" xfId="14386"/>
    <cellStyle name="Notas 35 5 21" xfId="9799"/>
    <cellStyle name="Notas 35 5 22" xfId="17432"/>
    <cellStyle name="Notas 35 5 23" xfId="17742"/>
    <cellStyle name="Notas 35 5 24" xfId="18038"/>
    <cellStyle name="Notas 35 5 25" xfId="18309"/>
    <cellStyle name="Notas 35 5 26" xfId="18562"/>
    <cellStyle name="Notas 35 5 27" xfId="18785"/>
    <cellStyle name="Notas 35 5 28" xfId="18976"/>
    <cellStyle name="Notas 35 5 29" xfId="19136"/>
    <cellStyle name="Notas 35 5 3" xfId="4905"/>
    <cellStyle name="Notas 35 5 30" xfId="19271"/>
    <cellStyle name="Notas 35 5 31" xfId="19384"/>
    <cellStyle name="Notas 35 5 32" xfId="19771"/>
    <cellStyle name="Notas 35 5 33" xfId="20110"/>
    <cellStyle name="Notas 35 5 34" xfId="20568"/>
    <cellStyle name="Notas 35 5 35" xfId="21572"/>
    <cellStyle name="Notas 35 5 4" xfId="4407"/>
    <cellStyle name="Notas 35 5 5" xfId="3727"/>
    <cellStyle name="Notas 35 5 6" xfId="5066"/>
    <cellStyle name="Notas 35 5 7" xfId="5837"/>
    <cellStyle name="Notas 35 5 8" xfId="5242"/>
    <cellStyle name="Notas 35 5 9" xfId="6848"/>
    <cellStyle name="Notas 35 6" xfId="1847"/>
    <cellStyle name="Notas 35 6 10" xfId="6271"/>
    <cellStyle name="Notas 35 6 11" xfId="6771"/>
    <cellStyle name="Notas 35 6 12" xfId="7274"/>
    <cellStyle name="Notas 35 6 13" xfId="10371"/>
    <cellStyle name="Notas 35 6 14" xfId="13912"/>
    <cellStyle name="Notas 35 6 15" xfId="9023"/>
    <cellStyle name="Notas 35 6 16" xfId="15193"/>
    <cellStyle name="Notas 35 6 17" xfId="15582"/>
    <cellStyle name="Notas 35 6 18" xfId="15940"/>
    <cellStyle name="Notas 35 6 19" xfId="15994"/>
    <cellStyle name="Notas 35 6 2" xfId="3369"/>
    <cellStyle name="Notas 35 6 20" xfId="10590"/>
    <cellStyle name="Notas 35 6 21" xfId="11473"/>
    <cellStyle name="Notas 35 6 22" xfId="13944"/>
    <cellStyle name="Notas 35 6 23" xfId="15084"/>
    <cellStyle name="Notas 35 6 24" xfId="12167"/>
    <cellStyle name="Notas 35 6 25" xfId="14101"/>
    <cellStyle name="Notas 35 6 26" xfId="12777"/>
    <cellStyle name="Notas 35 6 27" xfId="11587"/>
    <cellStyle name="Notas 35 6 28" xfId="14463"/>
    <cellStyle name="Notas 35 6 29" xfId="12148"/>
    <cellStyle name="Notas 35 6 3" xfId="4906"/>
    <cellStyle name="Notas 35 6 30" xfId="16816"/>
    <cellStyle name="Notas 35 6 31" xfId="11324"/>
    <cellStyle name="Notas 35 6 32" xfId="19772"/>
    <cellStyle name="Notas 35 6 33" xfId="20064"/>
    <cellStyle name="Notas 35 6 34" xfId="20569"/>
    <cellStyle name="Notas 35 6 35" xfId="21369"/>
    <cellStyle name="Notas 35 6 4" xfId="4406"/>
    <cellStyle name="Notas 35 6 5" xfId="3728"/>
    <cellStyle name="Notas 35 6 6" xfId="5134"/>
    <cellStyle name="Notas 35 6 7" xfId="3848"/>
    <cellStyle name="Notas 35 6 8" xfId="5246"/>
    <cellStyle name="Notas 35 6 9" xfId="6847"/>
    <cellStyle name="Notas 35 7" xfId="3364"/>
    <cellStyle name="Notas 35 8" xfId="4901"/>
    <cellStyle name="Notas 35 9" xfId="4411"/>
    <cellStyle name="Notas 36" xfId="1848"/>
    <cellStyle name="Notas 36 10" xfId="3729"/>
    <cellStyle name="Notas 36 11" xfId="5133"/>
    <cellStyle name="Notas 36 12" xfId="3850"/>
    <cellStyle name="Notas 36 13" xfId="6160"/>
    <cellStyle name="Notas 36 14" xfId="5766"/>
    <cellStyle name="Notas 36 15" xfId="7165"/>
    <cellStyle name="Notas 36 16" xfId="6775"/>
    <cellStyle name="Notas 36 17" xfId="7272"/>
    <cellStyle name="Notas 36 18" xfId="10372"/>
    <cellStyle name="Notas 36 19" xfId="13566"/>
    <cellStyle name="Notas 36 2" xfId="1849"/>
    <cellStyle name="Notas 36 2 10" xfId="7102"/>
    <cellStyle name="Notas 36 2 11" xfId="7665"/>
    <cellStyle name="Notas 36 2 12" xfId="8141"/>
    <cellStyle name="Notas 36 2 13" xfId="10373"/>
    <cellStyle name="Notas 36 2 14" xfId="13201"/>
    <cellStyle name="Notas 36 2 15" xfId="13988"/>
    <cellStyle name="Notas 36 2 16" xfId="9707"/>
    <cellStyle name="Notas 36 2 17" xfId="13170"/>
    <cellStyle name="Notas 36 2 18" xfId="12943"/>
    <cellStyle name="Notas 36 2 19" xfId="15274"/>
    <cellStyle name="Notas 36 2 2" xfId="3371"/>
    <cellStyle name="Notas 36 2 20" xfId="10680"/>
    <cellStyle name="Notas 36 2 21" xfId="13502"/>
    <cellStyle name="Notas 36 2 22" xfId="14813"/>
    <cellStyle name="Notas 36 2 23" xfId="16748"/>
    <cellStyle name="Notas 36 2 24" xfId="13018"/>
    <cellStyle name="Notas 36 2 25" xfId="10877"/>
    <cellStyle name="Notas 36 2 26" xfId="17478"/>
    <cellStyle name="Notas 36 2 27" xfId="17785"/>
    <cellStyle name="Notas 36 2 28" xfId="18078"/>
    <cellStyle name="Notas 36 2 29" xfId="18346"/>
    <cellStyle name="Notas 36 2 3" xfId="4908"/>
    <cellStyle name="Notas 36 2 30" xfId="18595"/>
    <cellStyle name="Notas 36 2 31" xfId="18814"/>
    <cellStyle name="Notas 36 2 32" xfId="19774"/>
    <cellStyle name="Notas 36 2 33" xfId="20040"/>
    <cellStyle name="Notas 36 2 34" xfId="20571"/>
    <cellStyle name="Notas 36 2 35" xfId="21206"/>
    <cellStyle name="Notas 36 2 4" xfId="4404"/>
    <cellStyle name="Notas 36 2 5" xfId="3730"/>
    <cellStyle name="Notas 36 2 6" xfId="5064"/>
    <cellStyle name="Notas 36 2 7" xfId="5654"/>
    <cellStyle name="Notas 36 2 8" xfId="4620"/>
    <cellStyle name="Notas 36 2 9" xfId="5764"/>
    <cellStyle name="Notas 36 20" xfId="10719"/>
    <cellStyle name="Notas 36 21" xfId="14611"/>
    <cellStyle name="Notas 36 22" xfId="9436"/>
    <cellStyle name="Notas 36 23" xfId="11502"/>
    <cellStyle name="Notas 36 24" xfId="13152"/>
    <cellStyle name="Notas 36 25" xfId="10985"/>
    <cellStyle name="Notas 36 26" xfId="16340"/>
    <cellStyle name="Notas 36 27" xfId="11765"/>
    <cellStyle name="Notas 36 28" xfId="12768"/>
    <cellStyle name="Notas 36 29" xfId="10540"/>
    <cellStyle name="Notas 36 3" xfId="1850"/>
    <cellStyle name="Notas 36 3 10" xfId="6494"/>
    <cellStyle name="Notas 36 3 11" xfId="4664"/>
    <cellStyle name="Notas 36 3 12" xfId="4637"/>
    <cellStyle name="Notas 36 3 13" xfId="10374"/>
    <cellStyle name="Notas 36 3 14" xfId="12852"/>
    <cellStyle name="Notas 36 3 15" xfId="14152"/>
    <cellStyle name="Notas 36 3 16" xfId="9548"/>
    <cellStyle name="Notas 36 3 17" xfId="14542"/>
    <cellStyle name="Notas 36 3 18" xfId="9502"/>
    <cellStyle name="Notas 36 3 19" xfId="9352"/>
    <cellStyle name="Notas 36 3 2" xfId="3372"/>
    <cellStyle name="Notas 36 3 20" xfId="13830"/>
    <cellStyle name="Notas 36 3 21" xfId="11124"/>
    <cellStyle name="Notas 36 3 22" xfId="11674"/>
    <cellStyle name="Notas 36 3 23" xfId="12660"/>
    <cellStyle name="Notas 36 3 24" xfId="15249"/>
    <cellStyle name="Notas 36 3 25" xfId="12228"/>
    <cellStyle name="Notas 36 3 26" xfId="17230"/>
    <cellStyle name="Notas 36 3 27" xfId="17550"/>
    <cellStyle name="Notas 36 3 28" xfId="17852"/>
    <cellStyle name="Notas 36 3 29" xfId="18141"/>
    <cellStyle name="Notas 36 3 3" xfId="4909"/>
    <cellStyle name="Notas 36 3 30" xfId="18408"/>
    <cellStyle name="Notas 36 3 31" xfId="18649"/>
    <cellStyle name="Notas 36 3 32" xfId="19775"/>
    <cellStyle name="Notas 36 3 33" xfId="20025"/>
    <cellStyle name="Notas 36 3 34" xfId="20572"/>
    <cellStyle name="Notas 36 3 35" xfId="20763"/>
    <cellStyle name="Notas 36 3 4" xfId="4403"/>
    <cellStyle name="Notas 36 3 5" xfId="3731"/>
    <cellStyle name="Notas 36 3 6" xfId="4611"/>
    <cellStyle name="Notas 36 3 7" xfId="4683"/>
    <cellStyle name="Notas 36 3 8" xfId="5467"/>
    <cellStyle name="Notas 36 3 9" xfId="6666"/>
    <cellStyle name="Notas 36 30" xfId="11464"/>
    <cellStyle name="Notas 36 31" xfId="12502"/>
    <cellStyle name="Notas 36 32" xfId="10857"/>
    <cellStyle name="Notas 36 33" xfId="9224"/>
    <cellStyle name="Notas 36 34" xfId="16233"/>
    <cellStyle name="Notas 36 35" xfId="10937"/>
    <cellStyle name="Notas 36 36" xfId="14302"/>
    <cellStyle name="Notas 36 37" xfId="19773"/>
    <cellStyle name="Notas 36 38" xfId="20051"/>
    <cellStyle name="Notas 36 39" xfId="20570"/>
    <cellStyle name="Notas 36 4" xfId="1851"/>
    <cellStyle name="Notas 36 4 10" xfId="6493"/>
    <cellStyle name="Notas 36 4 11" xfId="4665"/>
    <cellStyle name="Notas 36 4 12" xfId="7496"/>
    <cellStyle name="Notas 36 4 13" xfId="10375"/>
    <cellStyle name="Notas 36 4 14" xfId="11688"/>
    <cellStyle name="Notas 36 4 15" xfId="11188"/>
    <cellStyle name="Notas 36 4 16" xfId="13001"/>
    <cellStyle name="Notas 36 4 17" xfId="13757"/>
    <cellStyle name="Notas 36 4 18" xfId="11708"/>
    <cellStyle name="Notas 36 4 19" xfId="12074"/>
    <cellStyle name="Notas 36 4 2" xfId="3373"/>
    <cellStyle name="Notas 36 4 20" xfId="16814"/>
    <cellStyle name="Notas 36 4 21" xfId="17485"/>
    <cellStyle name="Notas 36 4 22" xfId="17791"/>
    <cellStyle name="Notas 36 4 23" xfId="18084"/>
    <cellStyle name="Notas 36 4 24" xfId="18352"/>
    <cellStyle name="Notas 36 4 25" xfId="18601"/>
    <cellStyle name="Notas 36 4 26" xfId="18820"/>
    <cellStyle name="Notas 36 4 27" xfId="19006"/>
    <cellStyle name="Notas 36 4 28" xfId="19162"/>
    <cellStyle name="Notas 36 4 29" xfId="19296"/>
    <cellStyle name="Notas 36 4 3" xfId="4910"/>
    <cellStyle name="Notas 36 4 30" xfId="19402"/>
    <cellStyle name="Notas 36 4 31" xfId="19476"/>
    <cellStyle name="Notas 36 4 32" xfId="19776"/>
    <cellStyle name="Notas 36 4 33" xfId="20180"/>
    <cellStyle name="Notas 36 4 34" xfId="20573"/>
    <cellStyle name="Notas 36 4 35" xfId="21189"/>
    <cellStyle name="Notas 36 4 4" xfId="4402"/>
    <cellStyle name="Notas 36 4 5" xfId="3732"/>
    <cellStyle name="Notas 36 4 6" xfId="4610"/>
    <cellStyle name="Notas 36 4 7" xfId="4684"/>
    <cellStyle name="Notas 36 4 8" xfId="6093"/>
    <cellStyle name="Notas 36 4 9" xfId="4674"/>
    <cellStyle name="Notas 36 40" xfId="21265"/>
    <cellStyle name="Notas 36 5" xfId="1852"/>
    <cellStyle name="Notas 36 5 10" xfId="7164"/>
    <cellStyle name="Notas 36 5 11" xfId="7601"/>
    <cellStyle name="Notas 36 5 12" xfId="8078"/>
    <cellStyle name="Notas 36 5 13" xfId="10376"/>
    <cellStyle name="Notas 36 5 14" xfId="12180"/>
    <cellStyle name="Notas 36 5 15" xfId="15381"/>
    <cellStyle name="Notas 36 5 16" xfId="11941"/>
    <cellStyle name="Notas 36 5 17" xfId="15284"/>
    <cellStyle name="Notas 36 5 18" xfId="15785"/>
    <cellStyle name="Notas 36 5 19" xfId="10141"/>
    <cellStyle name="Notas 36 5 2" xfId="3374"/>
    <cellStyle name="Notas 36 5 20" xfId="12585"/>
    <cellStyle name="Notas 36 5 21" xfId="14994"/>
    <cellStyle name="Notas 36 5 22" xfId="14420"/>
    <cellStyle name="Notas 36 5 23" xfId="17439"/>
    <cellStyle name="Notas 36 5 24" xfId="17749"/>
    <cellStyle name="Notas 36 5 25" xfId="18045"/>
    <cellStyle name="Notas 36 5 26" xfId="18316"/>
    <cellStyle name="Notas 36 5 27" xfId="18567"/>
    <cellStyle name="Notas 36 5 28" xfId="18790"/>
    <cellStyle name="Notas 36 5 29" xfId="18981"/>
    <cellStyle name="Notas 36 5 3" xfId="4911"/>
    <cellStyle name="Notas 36 5 30" xfId="19141"/>
    <cellStyle name="Notas 36 5 31" xfId="19276"/>
    <cellStyle name="Notas 36 5 32" xfId="19777"/>
    <cellStyle name="Notas 36 5 33" xfId="20102"/>
    <cellStyle name="Notas 36 5 34" xfId="20574"/>
    <cellStyle name="Notas 36 5 35" xfId="21225"/>
    <cellStyle name="Notas 36 5 4" xfId="4401"/>
    <cellStyle name="Notas 36 5 5" xfId="3733"/>
    <cellStyle name="Notas 36 5 6" xfId="5132"/>
    <cellStyle name="Notas 36 5 7" xfId="5587"/>
    <cellStyle name="Notas 36 5 8" xfId="6159"/>
    <cellStyle name="Notas 36 5 9" xfId="5987"/>
    <cellStyle name="Notas 36 6" xfId="1853"/>
    <cellStyle name="Notas 36 6 10" xfId="7101"/>
    <cellStyle name="Notas 36 6 11" xfId="7664"/>
    <cellStyle name="Notas 36 6 12" xfId="8140"/>
    <cellStyle name="Notas 36 6 13" xfId="10377"/>
    <cellStyle name="Notas 36 6 14" xfId="12523"/>
    <cellStyle name="Notas 36 6 15" xfId="13376"/>
    <cellStyle name="Notas 36 6 16" xfId="10633"/>
    <cellStyle name="Notas 36 6 17" xfId="13586"/>
    <cellStyle name="Notas 36 6 18" xfId="10702"/>
    <cellStyle name="Notas 36 6 19" xfId="13183"/>
    <cellStyle name="Notas 36 6 2" xfId="3375"/>
    <cellStyle name="Notas 36 6 20" xfId="12945"/>
    <cellStyle name="Notas 36 6 21" xfId="14673"/>
    <cellStyle name="Notas 36 6 22" xfId="16834"/>
    <cellStyle name="Notas 36 6 23" xfId="17010"/>
    <cellStyle name="Notas 36 6 24" xfId="15397"/>
    <cellStyle name="Notas 36 6 25" xfId="9758"/>
    <cellStyle name="Notas 36 6 26" xfId="12455"/>
    <cellStyle name="Notas 36 6 27" xfId="11823"/>
    <cellStyle name="Notas 36 6 28" xfId="17079"/>
    <cellStyle name="Notas 36 6 29" xfId="14095"/>
    <cellStyle name="Notas 36 6 3" xfId="4912"/>
    <cellStyle name="Notas 36 6 30" xfId="15164"/>
    <cellStyle name="Notas 36 6 31" xfId="10656"/>
    <cellStyle name="Notas 36 6 32" xfId="19778"/>
    <cellStyle name="Notas 36 6 33" xfId="20220"/>
    <cellStyle name="Notas 36 6 34" xfId="20575"/>
    <cellStyle name="Notas 36 6 35" xfId="21214"/>
    <cellStyle name="Notas 36 6 4" xfId="4400"/>
    <cellStyle name="Notas 36 6 5" xfId="3734"/>
    <cellStyle name="Notas 36 6 6" xfId="4289"/>
    <cellStyle name="Notas 36 6 7" xfId="5653"/>
    <cellStyle name="Notas 36 6 8" xfId="5472"/>
    <cellStyle name="Notas 36 6 9" xfId="6599"/>
    <cellStyle name="Notas 36 7" xfId="3370"/>
    <cellStyle name="Notas 36 8" xfId="4907"/>
    <cellStyle name="Notas 36 9" xfId="4405"/>
    <cellStyle name="Notas 37" xfId="1854"/>
    <cellStyle name="Notas 37 10" xfId="3735"/>
    <cellStyle name="Notas 37 11" xfId="4609"/>
    <cellStyle name="Notas 37 12" xfId="4685"/>
    <cellStyle name="Notas 37 13" xfId="6092"/>
    <cellStyle name="Notas 37 14" xfId="6665"/>
    <cellStyle name="Notas 37 15" xfId="6492"/>
    <cellStyle name="Notas 37 16" xfId="6998"/>
    <cellStyle name="Notas 37 17" xfId="7495"/>
    <cellStyle name="Notas 37 18" xfId="10378"/>
    <cellStyle name="Notas 37 19" xfId="11423"/>
    <cellStyle name="Notas 37 2" xfId="1855"/>
    <cellStyle name="Notas 37 2 10" xfId="7163"/>
    <cellStyle name="Notas 37 2 11" xfId="7600"/>
    <cellStyle name="Notas 37 2 12" xfId="8077"/>
    <cellStyle name="Notas 37 2 13" xfId="10379"/>
    <cellStyle name="Notas 37 2 14" xfId="14911"/>
    <cellStyle name="Notas 37 2 15" xfId="9148"/>
    <cellStyle name="Notas 37 2 16" xfId="14392"/>
    <cellStyle name="Notas 37 2 17" xfId="9656"/>
    <cellStyle name="Notas 37 2 18" xfId="14546"/>
    <cellStyle name="Notas 37 2 19" xfId="16708"/>
    <cellStyle name="Notas 37 2 2" xfId="3377"/>
    <cellStyle name="Notas 37 2 20" xfId="13494"/>
    <cellStyle name="Notas 37 2 21" xfId="13468"/>
    <cellStyle name="Notas 37 2 22" xfId="13937"/>
    <cellStyle name="Notas 37 2 23" xfId="13135"/>
    <cellStyle name="Notas 37 2 24" xfId="14100"/>
    <cellStyle name="Notas 37 2 25" xfId="12673"/>
    <cellStyle name="Notas 37 2 26" xfId="14451"/>
    <cellStyle name="Notas 37 2 27" xfId="16846"/>
    <cellStyle name="Notas 37 2 28" xfId="13602"/>
    <cellStyle name="Notas 37 2 29" xfId="17471"/>
    <cellStyle name="Notas 37 2 3" xfId="4914"/>
    <cellStyle name="Notas 37 2 30" xfId="17777"/>
    <cellStyle name="Notas 37 2 31" xfId="18072"/>
    <cellStyle name="Notas 37 2 32" xfId="19780"/>
    <cellStyle name="Notas 37 2 33" xfId="20131"/>
    <cellStyle name="Notas 37 2 34" xfId="20577"/>
    <cellStyle name="Notas 37 2 35" xfId="21308"/>
    <cellStyle name="Notas 37 2 4" xfId="4398"/>
    <cellStyle name="Notas 37 2 5" xfId="3736"/>
    <cellStyle name="Notas 37 2 6" xfId="4288"/>
    <cellStyle name="Notas 37 2 7" xfId="5586"/>
    <cellStyle name="Notas 37 2 8" xfId="6158"/>
    <cellStyle name="Notas 37 2 9" xfId="5986"/>
    <cellStyle name="Notas 37 20" xfId="12375"/>
    <cellStyle name="Notas 37 21" xfId="11956"/>
    <cellStyle name="Notas 37 22" xfId="12056"/>
    <cellStyle name="Notas 37 23" xfId="12292"/>
    <cellStyle name="Notas 37 24" xfId="9858"/>
    <cellStyle name="Notas 37 25" xfId="16643"/>
    <cellStyle name="Notas 37 26" xfId="17087"/>
    <cellStyle name="Notas 37 27" xfId="15045"/>
    <cellStyle name="Notas 37 28" xfId="10951"/>
    <cellStyle name="Notas 37 29" xfId="10570"/>
    <cellStyle name="Notas 37 3" xfId="1856"/>
    <cellStyle name="Notas 37 3 10" xfId="7100"/>
    <cellStyle name="Notas 37 3 11" xfId="7663"/>
    <cellStyle name="Notas 37 3 12" xfId="8139"/>
    <cellStyle name="Notas 37 3 13" xfId="10380"/>
    <cellStyle name="Notas 37 3 14" xfId="14580"/>
    <cellStyle name="Notas 37 3 15" xfId="9464"/>
    <cellStyle name="Notas 37 3 16" xfId="11225"/>
    <cellStyle name="Notas 37 3 17" xfId="12249"/>
    <cellStyle name="Notas 37 3 18" xfId="14336"/>
    <cellStyle name="Notas 37 3 19" xfId="14288"/>
    <cellStyle name="Notas 37 3 2" xfId="3378"/>
    <cellStyle name="Notas 37 3 20" xfId="10824"/>
    <cellStyle name="Notas 37 3 21" xfId="14653"/>
    <cellStyle name="Notas 37 3 22" xfId="15406"/>
    <cellStyle name="Notas 37 3 23" xfId="14955"/>
    <cellStyle name="Notas 37 3 24" xfId="12230"/>
    <cellStyle name="Notas 37 3 25" xfId="10627"/>
    <cellStyle name="Notas 37 3 26" xfId="12884"/>
    <cellStyle name="Notas 37 3 27" xfId="17200"/>
    <cellStyle name="Notas 37 3 28" xfId="17520"/>
    <cellStyle name="Notas 37 3 29" xfId="17824"/>
    <cellStyle name="Notas 37 3 3" xfId="4915"/>
    <cellStyle name="Notas 37 3 30" xfId="18114"/>
    <cellStyle name="Notas 37 3 31" xfId="18381"/>
    <cellStyle name="Notas 37 3 32" xfId="19781"/>
    <cellStyle name="Notas 37 3 33" xfId="20212"/>
    <cellStyle name="Notas 37 3 34" xfId="20578"/>
    <cellStyle name="Notas 37 3 35" xfId="21399"/>
    <cellStyle name="Notas 37 3 4" xfId="4397"/>
    <cellStyle name="Notas 37 3 5" xfId="3737"/>
    <cellStyle name="Notas 37 3 6" xfId="4287"/>
    <cellStyle name="Notas 37 3 7" xfId="5652"/>
    <cellStyle name="Notas 37 3 8" xfId="6091"/>
    <cellStyle name="Notas 37 3 9" xfId="6598"/>
    <cellStyle name="Notas 37 30" xfId="10759"/>
    <cellStyle name="Notas 37 31" xfId="11497"/>
    <cellStyle name="Notas 37 32" xfId="11585"/>
    <cellStyle name="Notas 37 33" xfId="14064"/>
    <cellStyle name="Notas 37 34" xfId="17462"/>
    <cellStyle name="Notas 37 35" xfId="17768"/>
    <cellStyle name="Notas 37 36" xfId="18063"/>
    <cellStyle name="Notas 37 37" xfId="19779"/>
    <cellStyle name="Notas 37 38" xfId="20145"/>
    <cellStyle name="Notas 37 39" xfId="20576"/>
    <cellStyle name="Notas 37 4" xfId="1857"/>
    <cellStyle name="Notas 37 4 10" xfId="7162"/>
    <cellStyle name="Notas 37 4 11" xfId="7599"/>
    <cellStyle name="Notas 37 4 12" xfId="8076"/>
    <cellStyle name="Notas 37 4 13" xfId="10381"/>
    <cellStyle name="Notas 37 4 14" xfId="14254"/>
    <cellStyle name="Notas 37 4 15" xfId="9781"/>
    <cellStyle name="Notas 37 4 16" xfId="12823"/>
    <cellStyle name="Notas 37 4 17" xfId="14476"/>
    <cellStyle name="Notas 37 4 18" xfId="9241"/>
    <cellStyle name="Notas 37 4 19" xfId="15597"/>
    <cellStyle name="Notas 37 4 2" xfId="3379"/>
    <cellStyle name="Notas 37 4 20" xfId="11147"/>
    <cellStyle name="Notas 37 4 21" xfId="12781"/>
    <cellStyle name="Notas 37 4 22" xfId="12326"/>
    <cellStyle name="Notas 37 4 23" xfId="17027"/>
    <cellStyle name="Notas 37 4 24" xfId="16569"/>
    <cellStyle name="Notas 37 4 25" xfId="11874"/>
    <cellStyle name="Notas 37 4 26" xfId="17195"/>
    <cellStyle name="Notas 37 4 27" xfId="17516"/>
    <cellStyle name="Notas 37 4 28" xfId="17820"/>
    <cellStyle name="Notas 37 4 29" xfId="18111"/>
    <cellStyle name="Notas 37 4 3" xfId="4916"/>
    <cellStyle name="Notas 37 4 30" xfId="18378"/>
    <cellStyle name="Notas 37 4 31" xfId="18622"/>
    <cellStyle name="Notas 37 4 32" xfId="19782"/>
    <cellStyle name="Notas 37 4 33" xfId="20174"/>
    <cellStyle name="Notas 37 4 34" xfId="20579"/>
    <cellStyle name="Notas 37 4 35" xfId="21338"/>
    <cellStyle name="Notas 37 4 4" xfId="4396"/>
    <cellStyle name="Notas 37 4 5" xfId="3739"/>
    <cellStyle name="Notas 37 4 6" xfId="4286"/>
    <cellStyle name="Notas 37 4 7" xfId="5585"/>
    <cellStyle name="Notas 37 4 8" xfId="6157"/>
    <cellStyle name="Notas 37 4 9" xfId="6664"/>
    <cellStyle name="Notas 37 40" xfId="21437"/>
    <cellStyle name="Notas 37 5" xfId="1858"/>
    <cellStyle name="Notas 37 5 10" xfId="6266"/>
    <cellStyle name="Notas 37 5 11" xfId="7662"/>
    <cellStyle name="Notas 37 5 12" xfId="8138"/>
    <cellStyle name="Notas 37 5 13" xfId="10382"/>
    <cellStyle name="Notas 37 5 14" xfId="13913"/>
    <cellStyle name="Notas 37 5 15" xfId="9022"/>
    <cellStyle name="Notas 37 5 16" xfId="15316"/>
    <cellStyle name="Notas 37 5 17" xfId="15699"/>
    <cellStyle name="Notas 37 5 18" xfId="16062"/>
    <cellStyle name="Notas 37 5 19" xfId="16015"/>
    <cellStyle name="Notas 37 5 2" xfId="3380"/>
    <cellStyle name="Notas 37 5 20" xfId="12025"/>
    <cellStyle name="Notas 37 5 21" xfId="11822"/>
    <cellStyle name="Notas 37 5 22" xfId="10797"/>
    <cellStyle name="Notas 37 5 23" xfId="16417"/>
    <cellStyle name="Notas 37 5 24" xfId="12277"/>
    <cellStyle name="Notas 37 5 25" xfId="11864"/>
    <cellStyle name="Notas 37 5 26" xfId="16446"/>
    <cellStyle name="Notas 37 5 27" xfId="15568"/>
    <cellStyle name="Notas 37 5 28" xfId="13726"/>
    <cellStyle name="Notas 37 5 29" xfId="16828"/>
    <cellStyle name="Notas 37 5 3" xfId="4917"/>
    <cellStyle name="Notas 37 5 30" xfId="9929"/>
    <cellStyle name="Notas 37 5 31" xfId="16540"/>
    <cellStyle name="Notas 37 5 32" xfId="19783"/>
    <cellStyle name="Notas 37 5 33" xfId="20095"/>
    <cellStyle name="Notas 37 5 34" xfId="20580"/>
    <cellStyle name="Notas 37 5 35" xfId="21323"/>
    <cellStyle name="Notas 37 5 4" xfId="4395"/>
    <cellStyle name="Notas 37 5 5" xfId="3740"/>
    <cellStyle name="Notas 37 5 6" xfId="4285"/>
    <cellStyle name="Notas 37 5 7" xfId="5651"/>
    <cellStyle name="Notas 37 5 8" xfId="5236"/>
    <cellStyle name="Notas 37 5 9" xfId="6597"/>
    <cellStyle name="Notas 37 6" xfId="1859"/>
    <cellStyle name="Notas 37 6 10" xfId="6265"/>
    <cellStyle name="Notas 37 6 11" xfId="6765"/>
    <cellStyle name="Notas 37 6 12" xfId="7268"/>
    <cellStyle name="Notas 37 6 13" xfId="10383"/>
    <cellStyle name="Notas 37 6 14" xfId="13561"/>
    <cellStyle name="Notas 37 6 15" xfId="10724"/>
    <cellStyle name="Notas 37 6 16" xfId="12880"/>
    <cellStyle name="Notas 37 6 17" xfId="10943"/>
    <cellStyle name="Notas 37 6 18" xfId="13603"/>
    <cellStyle name="Notas 37 6 19" xfId="12035"/>
    <cellStyle name="Notas 37 6 2" xfId="3381"/>
    <cellStyle name="Notas 37 6 20" xfId="15014"/>
    <cellStyle name="Notas 37 6 21" xfId="10788"/>
    <cellStyle name="Notas 37 6 22" xfId="12014"/>
    <cellStyle name="Notas 37 6 23" xfId="14779"/>
    <cellStyle name="Notas 37 6 24" xfId="9366"/>
    <cellStyle name="Notas 37 6 25" xfId="13983"/>
    <cellStyle name="Notas 37 6 26" xfId="13402"/>
    <cellStyle name="Notas 37 6 27" xfId="17205"/>
    <cellStyle name="Notas 37 6 28" xfId="17525"/>
    <cellStyle name="Notas 37 6 29" xfId="17829"/>
    <cellStyle name="Notas 37 6 3" xfId="4918"/>
    <cellStyle name="Notas 37 6 30" xfId="18119"/>
    <cellStyle name="Notas 37 6 31" xfId="18386"/>
    <cellStyle name="Notas 37 6 32" xfId="19784"/>
    <cellStyle name="Notas 37 6 33" xfId="20196"/>
    <cellStyle name="Notas 37 6 34" xfId="20581"/>
    <cellStyle name="Notas 37 6 35" xfId="21457"/>
    <cellStyle name="Notas 37 6 4" xfId="4394"/>
    <cellStyle name="Notas 37 6 5" xfId="4701"/>
    <cellStyle name="Notas 37 6 6" xfId="4284"/>
    <cellStyle name="Notas 37 6 7" xfId="3854"/>
    <cellStyle name="Notas 37 6 8" xfId="5241"/>
    <cellStyle name="Notas 37 6 9" xfId="6663"/>
    <cellStyle name="Notas 37 7" xfId="3376"/>
    <cellStyle name="Notas 37 8" xfId="4913"/>
    <cellStyle name="Notas 37 9" xfId="4399"/>
    <cellStyle name="Notas 38" xfId="1860"/>
    <cellStyle name="Notas 38 10" xfId="4702"/>
    <cellStyle name="Notas 38 11" xfId="4283"/>
    <cellStyle name="Notas 38 12" xfId="3855"/>
    <cellStyle name="Notas 38 13" xfId="5240"/>
    <cellStyle name="Notas 38 14" xfId="5760"/>
    <cellStyle name="Notas 38 15" xfId="6264"/>
    <cellStyle name="Notas 38 16" xfId="6770"/>
    <cellStyle name="Notas 38 17" xfId="7267"/>
    <cellStyle name="Notas 38 18" xfId="10384"/>
    <cellStyle name="Notas 38 19" xfId="13208"/>
    <cellStyle name="Notas 38 2" xfId="1861"/>
    <cellStyle name="Notas 38 2 10" xfId="6263"/>
    <cellStyle name="Notas 38 2 11" xfId="6769"/>
    <cellStyle name="Notas 38 2 12" xfId="7266"/>
    <cellStyle name="Notas 38 2 13" xfId="10385"/>
    <cellStyle name="Notas 38 2 14" xfId="12853"/>
    <cellStyle name="Notas 38 2 15" xfId="13808"/>
    <cellStyle name="Notas 38 2 16" xfId="9888"/>
    <cellStyle name="Notas 38 2 17" xfId="14896"/>
    <cellStyle name="Notas 38 2 18" xfId="9162"/>
    <cellStyle name="Notas 38 2 19" xfId="15232"/>
    <cellStyle name="Notas 38 2 2" xfId="3383"/>
    <cellStyle name="Notas 38 2 20" xfId="11994"/>
    <cellStyle name="Notas 38 2 21" xfId="9234"/>
    <cellStyle name="Notas 38 2 22" xfId="13383"/>
    <cellStyle name="Notas 38 2 23" xfId="11970"/>
    <cellStyle name="Notas 38 2 24" xfId="16878"/>
    <cellStyle name="Notas 38 2 25" xfId="15801"/>
    <cellStyle name="Notas 38 2 26" xfId="16696"/>
    <cellStyle name="Notas 38 2 27" xfId="16920"/>
    <cellStyle name="Notas 38 2 28" xfId="16961"/>
    <cellStyle name="Notas 38 2 29" xfId="17046"/>
    <cellStyle name="Notas 38 2 3" xfId="4920"/>
    <cellStyle name="Notas 38 2 30" xfId="14190"/>
    <cellStyle name="Notas 38 2 31" xfId="12115"/>
    <cellStyle name="Notas 38 2 32" xfId="19786"/>
    <cellStyle name="Notas 38 2 33" xfId="20013"/>
    <cellStyle name="Notas 38 2 34" xfId="20583"/>
    <cellStyle name="Notas 38 2 35" xfId="20754"/>
    <cellStyle name="Notas 38 2 4" xfId="4392"/>
    <cellStyle name="Notas 38 2 5" xfId="3741"/>
    <cellStyle name="Notas 38 2 6" xfId="5131"/>
    <cellStyle name="Notas 38 2 7" xfId="3856"/>
    <cellStyle name="Notas 38 2 8" xfId="5239"/>
    <cellStyle name="Notas 38 2 9" xfId="5759"/>
    <cellStyle name="Notas 38 20" xfId="12013"/>
    <cellStyle name="Notas 38 21" xfId="11084"/>
    <cellStyle name="Notas 38 22" xfId="13836"/>
    <cellStyle name="Notas 38 23" xfId="14477"/>
    <cellStyle name="Notas 38 24" xfId="10693"/>
    <cellStyle name="Notas 38 25" xfId="13421"/>
    <cellStyle name="Notas 38 26" xfId="14710"/>
    <cellStyle name="Notas 38 27" xfId="16055"/>
    <cellStyle name="Notas 38 28" xfId="9365"/>
    <cellStyle name="Notas 38 29" xfId="16987"/>
    <cellStyle name="Notas 38 3" xfId="1862"/>
    <cellStyle name="Notas 38 3 10" xfId="6262"/>
    <cellStyle name="Notas 38 3 11" xfId="6768"/>
    <cellStyle name="Notas 38 3 12" xfId="7265"/>
    <cellStyle name="Notas 38 3 13" xfId="10386"/>
    <cellStyle name="Notas 38 3 14" xfId="11687"/>
    <cellStyle name="Notas 38 3 15" xfId="11582"/>
    <cellStyle name="Notas 38 3 16" xfId="12280"/>
    <cellStyle name="Notas 38 3 17" xfId="14784"/>
    <cellStyle name="Notas 38 3 18" xfId="15479"/>
    <cellStyle name="Notas 38 3 19" xfId="11278"/>
    <cellStyle name="Notas 38 3 2" xfId="3384"/>
    <cellStyle name="Notas 38 3 20" xfId="14863"/>
    <cellStyle name="Notas 38 3 21" xfId="17389"/>
    <cellStyle name="Notas 38 3 22" xfId="17701"/>
    <cellStyle name="Notas 38 3 23" xfId="17998"/>
    <cellStyle name="Notas 38 3 24" xfId="18272"/>
    <cellStyle name="Notas 38 3 25" xfId="18530"/>
    <cellStyle name="Notas 38 3 26" xfId="18756"/>
    <cellStyle name="Notas 38 3 27" xfId="18951"/>
    <cellStyle name="Notas 38 3 28" xfId="19116"/>
    <cellStyle name="Notas 38 3 29" xfId="19254"/>
    <cellStyle name="Notas 38 3 3" xfId="4921"/>
    <cellStyle name="Notas 38 3 30" xfId="19371"/>
    <cellStyle name="Notas 38 3 31" xfId="19452"/>
    <cellStyle name="Notas 38 3 32" xfId="19787"/>
    <cellStyle name="Notas 38 3 33" xfId="19995"/>
    <cellStyle name="Notas 38 3 34" xfId="20584"/>
    <cellStyle name="Notas 38 3 35" xfId="21201"/>
    <cellStyle name="Notas 38 3 4" xfId="4391"/>
    <cellStyle name="Notas 38 3 5" xfId="3742"/>
    <cellStyle name="Notas 38 3 6" xfId="4281"/>
    <cellStyle name="Notas 38 3 7" xfId="3857"/>
    <cellStyle name="Notas 38 3 8" xfId="5237"/>
    <cellStyle name="Notas 38 3 9" xfId="5758"/>
    <cellStyle name="Notas 38 30" xfId="14510"/>
    <cellStyle name="Notas 38 31" xfId="12304"/>
    <cellStyle name="Notas 38 32" xfId="11302"/>
    <cellStyle name="Notas 38 33" xfId="11967"/>
    <cellStyle name="Notas 38 34" xfId="12065"/>
    <cellStyle name="Notas 38 35" xfId="11836"/>
    <cellStyle name="Notas 38 36" xfId="12986"/>
    <cellStyle name="Notas 38 37" xfId="19785"/>
    <cellStyle name="Notas 38 38" xfId="20108"/>
    <cellStyle name="Notas 38 39" xfId="20582"/>
    <cellStyle name="Notas 38 4" xfId="1863"/>
    <cellStyle name="Notas 38 4 10" xfId="6260"/>
    <cellStyle name="Notas 38 4 11" xfId="6766"/>
    <cellStyle name="Notas 38 4 12" xfId="7263"/>
    <cellStyle name="Notas 38 4 13" xfId="10387"/>
    <cellStyle name="Notas 38 4 14" xfId="12181"/>
    <cellStyle name="Notas 38 4 15" xfId="15262"/>
    <cellStyle name="Notas 38 4 16" xfId="15760"/>
    <cellStyle name="Notas 38 4 17" xfId="16121"/>
    <cellStyle name="Notas 38 4 18" xfId="16476"/>
    <cellStyle name="Notas 38 4 19" xfId="16247"/>
    <cellStyle name="Notas 38 4 2" xfId="3385"/>
    <cellStyle name="Notas 38 4 20" xfId="16956"/>
    <cellStyle name="Notas 38 4 21" xfId="10775"/>
    <cellStyle name="Notas 38 4 22" xfId="16236"/>
    <cellStyle name="Notas 38 4 23" xfId="9876"/>
    <cellStyle name="Notas 38 4 24" xfId="13299"/>
    <cellStyle name="Notas 38 4 25" xfId="14518"/>
    <cellStyle name="Notas 38 4 26" xfId="13669"/>
    <cellStyle name="Notas 38 4 27" xfId="9927"/>
    <cellStyle name="Notas 38 4 28" xfId="11144"/>
    <cellStyle name="Notas 38 4 29" xfId="17385"/>
    <cellStyle name="Notas 38 4 3" xfId="4922"/>
    <cellStyle name="Notas 38 4 30" xfId="17697"/>
    <cellStyle name="Notas 38 4 31" xfId="17994"/>
    <cellStyle name="Notas 38 4 32" xfId="19788"/>
    <cellStyle name="Notas 38 4 33" xfId="19973"/>
    <cellStyle name="Notas 38 4 34" xfId="20585"/>
    <cellStyle name="Notas 38 4 35" xfId="21408"/>
    <cellStyle name="Notas 38 4 4" xfId="4390"/>
    <cellStyle name="Notas 38 4 5" xfId="4703"/>
    <cellStyle name="Notas 38 4 6" xfId="4279"/>
    <cellStyle name="Notas 38 4 7" xfId="3859"/>
    <cellStyle name="Notas 38 4 8" xfId="5230"/>
    <cellStyle name="Notas 38 4 9" xfId="5757"/>
    <cellStyle name="Notas 38 40" xfId="21212"/>
    <cellStyle name="Notas 38 5" xfId="1864"/>
    <cellStyle name="Notas 38 5 10" xfId="7161"/>
    <cellStyle name="Notas 38 5 11" xfId="6759"/>
    <cellStyle name="Notas 38 5 12" xfId="7262"/>
    <cellStyle name="Notas 38 5 13" xfId="10388"/>
    <cellStyle name="Notas 38 5 14" xfId="12522"/>
    <cellStyle name="Notas 38 5 15" xfId="13722"/>
    <cellStyle name="Notas 38 5 16" xfId="9976"/>
    <cellStyle name="Notas 38 5 17" xfId="14193"/>
    <cellStyle name="Notas 38 5 18" xfId="9847"/>
    <cellStyle name="Notas 38 5 19" xfId="16334"/>
    <cellStyle name="Notas 38 5 2" xfId="3386"/>
    <cellStyle name="Notas 38 5 20" xfId="14026"/>
    <cellStyle name="Notas 38 5 21" xfId="13115"/>
    <cellStyle name="Notas 38 5 22" xfId="13253"/>
    <cellStyle name="Notas 38 5 23" xfId="16394"/>
    <cellStyle name="Notas 38 5 24" xfId="16001"/>
    <cellStyle name="Notas 38 5 25" xfId="12126"/>
    <cellStyle name="Notas 38 5 26" xfId="12657"/>
    <cellStyle name="Notas 38 5 27" xfId="14139"/>
    <cellStyle name="Notas 38 5 28" xfId="16133"/>
    <cellStyle name="Notas 38 5 29" xfId="9318"/>
    <cellStyle name="Notas 38 5 3" xfId="4923"/>
    <cellStyle name="Notas 38 5 30" xfId="9839"/>
    <cellStyle name="Notas 38 5 31" xfId="10743"/>
    <cellStyle name="Notas 38 5 32" xfId="19789"/>
    <cellStyle name="Notas 38 5 33" xfId="20000"/>
    <cellStyle name="Notas 38 5 34" xfId="20586"/>
    <cellStyle name="Notas 38 5 35" xfId="21273"/>
    <cellStyle name="Notas 38 5 4" xfId="4389"/>
    <cellStyle name="Notas 38 5 5" xfId="3743"/>
    <cellStyle name="Notas 38 5 6" xfId="4278"/>
    <cellStyle name="Notas 38 5 7" xfId="3860"/>
    <cellStyle name="Notas 38 5 8" xfId="6156"/>
    <cellStyle name="Notas 38 5 9" xfId="5749"/>
    <cellStyle name="Notas 38 6" xfId="1865"/>
    <cellStyle name="Notas 38 6 10" xfId="6258"/>
    <cellStyle name="Notas 38 6 11" xfId="7661"/>
    <cellStyle name="Notas 38 6 12" xfId="8137"/>
    <cellStyle name="Notas 38 6 13" xfId="10389"/>
    <cellStyle name="Notas 38 6 14" xfId="11422"/>
    <cellStyle name="Notas 38 6 15" xfId="12331"/>
    <cellStyle name="Notas 38 6 16" xfId="11073"/>
    <cellStyle name="Notas 38 6 17" xfId="14177"/>
    <cellStyle name="Notas 38 6 18" xfId="9862"/>
    <cellStyle name="Notas 38 6 19" xfId="11238"/>
    <cellStyle name="Notas 38 6 2" xfId="3387"/>
    <cellStyle name="Notas 38 6 20" xfId="16489"/>
    <cellStyle name="Notas 38 6 21" xfId="12272"/>
    <cellStyle name="Notas 38 6 22" xfId="11279"/>
    <cellStyle name="Notas 38 6 23" xfId="9398"/>
    <cellStyle name="Notas 38 6 24" xfId="15535"/>
    <cellStyle name="Notas 38 6 25" xfId="13413"/>
    <cellStyle name="Notas 38 6 26" xfId="13714"/>
    <cellStyle name="Notas 38 6 27" xfId="17280"/>
    <cellStyle name="Notas 38 6 28" xfId="17597"/>
    <cellStyle name="Notas 38 6 29" xfId="17896"/>
    <cellStyle name="Notas 38 6 3" xfId="4924"/>
    <cellStyle name="Notas 38 6 30" xfId="18182"/>
    <cellStyle name="Notas 38 6 31" xfId="18446"/>
    <cellStyle name="Notas 38 6 32" xfId="19790"/>
    <cellStyle name="Notas 38 6 33" xfId="19967"/>
    <cellStyle name="Notas 38 6 34" xfId="20587"/>
    <cellStyle name="Notas 38 6 35" xfId="21432"/>
    <cellStyle name="Notas 38 6 4" xfId="4388"/>
    <cellStyle name="Notas 38 6 5" xfId="3744"/>
    <cellStyle name="Notas 38 6 6" xfId="4277"/>
    <cellStyle name="Notas 38 6 7" xfId="5650"/>
    <cellStyle name="Notas 38 6 8" xfId="5234"/>
    <cellStyle name="Notas 38 6 9" xfId="5754"/>
    <cellStyle name="Notas 38 7" xfId="3382"/>
    <cellStyle name="Notas 38 8" xfId="4919"/>
    <cellStyle name="Notas 38 9" xfId="4393"/>
    <cellStyle name="Notas 39" xfId="1866"/>
    <cellStyle name="Notas 39 10" xfId="3745"/>
    <cellStyle name="Notas 39 11" xfId="4276"/>
    <cellStyle name="Notas 39 12" xfId="3862"/>
    <cellStyle name="Notas 39 13" xfId="5233"/>
    <cellStyle name="Notas 39 14" xfId="6662"/>
    <cellStyle name="Notas 39 15" xfId="6257"/>
    <cellStyle name="Notas 39 16" xfId="6763"/>
    <cellStyle name="Notas 39 17" xfId="7260"/>
    <cellStyle name="Notas 39 18" xfId="10390"/>
    <cellStyle name="Notas 39 19" xfId="14918"/>
    <cellStyle name="Notas 39 2" xfId="1867"/>
    <cellStyle name="Notas 39 2 10" xfId="6256"/>
    <cellStyle name="Notas 39 2 11" xfId="6762"/>
    <cellStyle name="Notas 39 2 12" xfId="7259"/>
    <cellStyle name="Notas 39 2 13" xfId="10391"/>
    <cellStyle name="Notas 39 2 14" xfId="14587"/>
    <cellStyle name="Notas 39 2 15" xfId="9457"/>
    <cellStyle name="Notas 39 2 16" xfId="11558"/>
    <cellStyle name="Notas 39 2 17" xfId="14655"/>
    <cellStyle name="Notas 39 2 18" xfId="9399"/>
    <cellStyle name="Notas 39 2 19" xfId="12308"/>
    <cellStyle name="Notas 39 2 2" xfId="3389"/>
    <cellStyle name="Notas 39 2 20" xfId="9082"/>
    <cellStyle name="Notas 39 2 21" xfId="14093"/>
    <cellStyle name="Notas 39 2 22" xfId="9102"/>
    <cellStyle name="Notas 39 2 23" xfId="14940"/>
    <cellStyle name="Notas 39 2 24" xfId="16000"/>
    <cellStyle name="Notas 39 2 25" xfId="17402"/>
    <cellStyle name="Notas 39 2 26" xfId="17713"/>
    <cellStyle name="Notas 39 2 27" xfId="18009"/>
    <cellStyle name="Notas 39 2 28" xfId="18282"/>
    <cellStyle name="Notas 39 2 29" xfId="18539"/>
    <cellStyle name="Notas 39 2 3" xfId="4926"/>
    <cellStyle name="Notas 39 2 30" xfId="18765"/>
    <cellStyle name="Notas 39 2 31" xfId="18960"/>
    <cellStyle name="Notas 39 2 32" xfId="19792"/>
    <cellStyle name="Notas 39 2 33" xfId="20241"/>
    <cellStyle name="Notas 39 2 34" xfId="20589"/>
    <cellStyle name="Notas 39 2 35" xfId="21246"/>
    <cellStyle name="Notas 39 2 4" xfId="4386"/>
    <cellStyle name="Notas 39 2 5" xfId="3746"/>
    <cellStyle name="Notas 39 2 6" xfId="4275"/>
    <cellStyle name="Notas 39 2 7" xfId="3863"/>
    <cellStyle name="Notas 39 2 8" xfId="5232"/>
    <cellStyle name="Notas 39 2 9" xfId="5752"/>
    <cellStyle name="Notas 39 20" xfId="9141"/>
    <cellStyle name="Notas 39 21" xfId="12994"/>
    <cellStyle name="Notas 39 22" xfId="11543"/>
    <cellStyle name="Notas 39 23" xfId="15637"/>
    <cellStyle name="Notas 39 24" xfId="9514"/>
    <cellStyle name="Notas 39 25" xfId="16047"/>
    <cellStyle name="Notas 39 26" xfId="13876"/>
    <cellStyle name="Notas 39 27" xfId="9749"/>
    <cellStyle name="Notas 39 28" xfId="12754"/>
    <cellStyle name="Notas 39 29" xfId="15857"/>
    <cellStyle name="Notas 39 3" xfId="1868"/>
    <cellStyle name="Notas 39 3 10" xfId="6249"/>
    <cellStyle name="Notas 39 3 11" xfId="6761"/>
    <cellStyle name="Notas 39 3 12" xfId="7252"/>
    <cellStyle name="Notas 39 3 13" xfId="10392"/>
    <cellStyle name="Notas 39 3 14" xfId="14249"/>
    <cellStyle name="Notas 39 3 15" xfId="9786"/>
    <cellStyle name="Notas 39 3 16" xfId="14885"/>
    <cellStyle name="Notas 39 3 17" xfId="9173"/>
    <cellStyle name="Notas 39 3 18" xfId="13344"/>
    <cellStyle name="Notas 39 3 19" xfId="14794"/>
    <cellStyle name="Notas 39 3 2" xfId="3390"/>
    <cellStyle name="Notas 39 3 20" xfId="14526"/>
    <cellStyle name="Notas 39 3 21" xfId="9973"/>
    <cellStyle name="Notas 39 3 22" xfId="10986"/>
    <cellStyle name="Notas 39 3 23" xfId="16226"/>
    <cellStyle name="Notas 39 3 24" xfId="10671"/>
    <cellStyle name="Notas 39 3 25" xfId="16285"/>
    <cellStyle name="Notas 39 3 26" xfId="17211"/>
    <cellStyle name="Notas 39 3 27" xfId="17531"/>
    <cellStyle name="Notas 39 3 28" xfId="17834"/>
    <cellStyle name="Notas 39 3 29" xfId="18123"/>
    <cellStyle name="Notas 39 3 3" xfId="4927"/>
    <cellStyle name="Notas 39 3 30" xfId="18390"/>
    <cellStyle name="Notas 39 3 31" xfId="18632"/>
    <cellStyle name="Notas 39 3 32" xfId="19793"/>
    <cellStyle name="Notas 39 3 33" xfId="20224"/>
    <cellStyle name="Notas 39 3 34" xfId="20590"/>
    <cellStyle name="Notas 39 3 35" xfId="21089"/>
    <cellStyle name="Notas 39 3 4" xfId="4385"/>
    <cellStyle name="Notas 39 3 5" xfId="3747"/>
    <cellStyle name="Notas 39 3 6" xfId="5130"/>
    <cellStyle name="Notas 39 3 7" xfId="3864"/>
    <cellStyle name="Notas 39 3 8" xfId="5231"/>
    <cellStyle name="Notas 39 3 9" xfId="5751"/>
    <cellStyle name="Notas 39 30" xfId="11872"/>
    <cellStyle name="Notas 39 31" xfId="13136"/>
    <cellStyle name="Notas 39 32" xfId="14707"/>
    <cellStyle name="Notas 39 33" xfId="10767"/>
    <cellStyle name="Notas 39 34" xfId="10129"/>
    <cellStyle name="Notas 39 35" xfId="9498"/>
    <cellStyle name="Notas 39 36" xfId="16272"/>
    <cellStyle name="Notas 39 37" xfId="19791"/>
    <cellStyle name="Notas 39 38" xfId="19979"/>
    <cellStyle name="Notas 39 39" xfId="20588"/>
    <cellStyle name="Notas 39 4" xfId="1869"/>
    <cellStyle name="Notas 39 4 10" xfId="6254"/>
    <cellStyle name="Notas 39 4 11" xfId="6760"/>
    <cellStyle name="Notas 39 4 12" xfId="7257"/>
    <cellStyle name="Notas 39 4 13" xfId="10393"/>
    <cellStyle name="Notas 39 4 14" xfId="13914"/>
    <cellStyle name="Notas 39 4 15" xfId="9021"/>
    <cellStyle name="Notas 39 4 16" xfId="11536"/>
    <cellStyle name="Notas 39 4 17" xfId="11776"/>
    <cellStyle name="Notas 39 4 18" xfId="14374"/>
    <cellStyle name="Notas 39 4 19" xfId="9124"/>
    <cellStyle name="Notas 39 4 2" xfId="3391"/>
    <cellStyle name="Notas 39 4 20" xfId="9311"/>
    <cellStyle name="Notas 39 4 21" xfId="16024"/>
    <cellStyle name="Notas 39 4 22" xfId="14113"/>
    <cellStyle name="Notas 39 4 23" xfId="12984"/>
    <cellStyle name="Notas 39 4 24" xfId="14088"/>
    <cellStyle name="Notas 39 4 25" xfId="9340"/>
    <cellStyle name="Notas 39 4 26" xfId="16019"/>
    <cellStyle name="Notas 39 4 27" xfId="15146"/>
    <cellStyle name="Notas 39 4 28" xfId="12826"/>
    <cellStyle name="Notas 39 4 29" xfId="16365"/>
    <cellStyle name="Notas 39 4 3" xfId="4928"/>
    <cellStyle name="Notas 39 4 30" xfId="9675"/>
    <cellStyle name="Notas 39 4 31" xfId="9419"/>
    <cellStyle name="Notas 39 4 32" xfId="19794"/>
    <cellStyle name="Notas 39 4 33" xfId="20099"/>
    <cellStyle name="Notas 39 4 34" xfId="20591"/>
    <cellStyle name="Notas 39 4 35" xfId="21050"/>
    <cellStyle name="Notas 39 4 4" xfId="4384"/>
    <cellStyle name="Notas 39 4 5" xfId="3748"/>
    <cellStyle name="Notas 39 4 6" xfId="4273"/>
    <cellStyle name="Notas 39 4 7" xfId="3865"/>
    <cellStyle name="Notas 39 4 8" xfId="5224"/>
    <cellStyle name="Notas 39 4 9" xfId="5750"/>
    <cellStyle name="Notas 39 40" xfId="21340"/>
    <cellStyle name="Notas 39 5" xfId="1870"/>
    <cellStyle name="Notas 39 5 10" xfId="6253"/>
    <cellStyle name="Notas 39 5 11" xfId="6753"/>
    <cellStyle name="Notas 39 5 12" xfId="7256"/>
    <cellStyle name="Notas 39 5 13" xfId="10394"/>
    <cellStyle name="Notas 39 5 14" xfId="13568"/>
    <cellStyle name="Notas 39 5 15" xfId="10717"/>
    <cellStyle name="Notas 39 5 16" xfId="11397"/>
    <cellStyle name="Notas 39 5 17" xfId="13271"/>
    <cellStyle name="Notas 39 5 18" xfId="12018"/>
    <cellStyle name="Notas 39 5 19" xfId="13737"/>
    <cellStyle name="Notas 39 5 2" xfId="3392"/>
    <cellStyle name="Notas 39 5 20" xfId="11121"/>
    <cellStyle name="Notas 39 5 21" xfId="17051"/>
    <cellStyle name="Notas 39 5 22" xfId="10791"/>
    <cellStyle name="Notas 39 5 23" xfId="11491"/>
    <cellStyle name="Notas 39 5 24" xfId="13616"/>
    <cellStyle name="Notas 39 5 25" xfId="12223"/>
    <cellStyle name="Notas 39 5 26" xfId="13848"/>
    <cellStyle name="Notas 39 5 27" xfId="16521"/>
    <cellStyle name="Notas 39 5 28" xfId="14422"/>
    <cellStyle name="Notas 39 5 29" xfId="15004"/>
    <cellStyle name="Notas 39 5 3" xfId="4929"/>
    <cellStyle name="Notas 39 5 30" xfId="12138"/>
    <cellStyle name="Notas 39 5 31" xfId="11101"/>
    <cellStyle name="Notas 39 5 32" xfId="19795"/>
    <cellStyle name="Notas 39 5 33" xfId="19941"/>
    <cellStyle name="Notas 39 5 34" xfId="20592"/>
    <cellStyle name="Notas 39 5 35" xfId="21021"/>
    <cellStyle name="Notas 39 5 4" xfId="4383"/>
    <cellStyle name="Notas 39 5 5" xfId="3749"/>
    <cellStyle name="Notas 39 5 6" xfId="5320"/>
    <cellStyle name="Notas 39 5 7" xfId="3866"/>
    <cellStyle name="Notas 39 5 8" xfId="5229"/>
    <cellStyle name="Notas 39 5 9" xfId="5743"/>
    <cellStyle name="Notas 39 6" xfId="1871"/>
    <cellStyle name="Notas 39 6 10" xfId="6252"/>
    <cellStyle name="Notas 39 6 11" xfId="6758"/>
    <cellStyle name="Notas 39 6 12" xfId="7255"/>
    <cellStyle name="Notas 39 6 13" xfId="10395"/>
    <cellStyle name="Notas 39 6 14" xfId="13209"/>
    <cellStyle name="Notas 39 6 15" xfId="11877"/>
    <cellStyle name="Notas 39 6 16" xfId="11151"/>
    <cellStyle name="Notas 39 6 17" xfId="13273"/>
    <cellStyle name="Notas 39 6 18" xfId="13300"/>
    <cellStyle name="Notas 39 6 19" xfId="10116"/>
    <cellStyle name="Notas 39 6 2" xfId="3393"/>
    <cellStyle name="Notas 39 6 20" xfId="15881"/>
    <cellStyle name="Notas 39 6 21" xfId="11642"/>
    <cellStyle name="Notas 39 6 22" xfId="10822"/>
    <cellStyle name="Notas 39 6 23" xfId="16275"/>
    <cellStyle name="Notas 39 6 24" xfId="12155"/>
    <cellStyle name="Notas 39 6 25" xfId="11706"/>
    <cellStyle name="Notas 39 6 26" xfId="12305"/>
    <cellStyle name="Notas 39 6 27" xfId="13654"/>
    <cellStyle name="Notas 39 6 28" xfId="9404"/>
    <cellStyle name="Notas 39 6 29" xfId="11349"/>
    <cellStyle name="Notas 39 6 3" xfId="4930"/>
    <cellStyle name="Notas 39 6 30" xfId="15855"/>
    <cellStyle name="Notas 39 6 31" xfId="16135"/>
    <cellStyle name="Notas 39 6 32" xfId="19796"/>
    <cellStyle name="Notas 39 6 33" xfId="20142"/>
    <cellStyle name="Notas 39 6 34" xfId="20593"/>
    <cellStyle name="Notas 39 6 35" xfId="20989"/>
    <cellStyle name="Notas 39 6 4" xfId="4382"/>
    <cellStyle name="Notas 39 6 5" xfId="3750"/>
    <cellStyle name="Notas 39 6 6" xfId="5325"/>
    <cellStyle name="Notas 39 6 7" xfId="3867"/>
    <cellStyle name="Notas 39 6 8" xfId="5228"/>
    <cellStyle name="Notas 39 6 9" xfId="5748"/>
    <cellStyle name="Notas 39 7" xfId="3388"/>
    <cellStyle name="Notas 39 8" xfId="4925"/>
    <cellStyle name="Notas 39 9" xfId="4387"/>
    <cellStyle name="Notas 4" xfId="1872"/>
    <cellStyle name="Notas 4 10" xfId="4296"/>
    <cellStyle name="Notas 4 11" xfId="3847"/>
    <cellStyle name="Notas 4 12" xfId="5249"/>
    <cellStyle name="Notas 4 13" xfId="5761"/>
    <cellStyle name="Notas 4 14" xfId="6267"/>
    <cellStyle name="Notas 4 15" xfId="6778"/>
    <cellStyle name="Notas 4 16" xfId="7275"/>
    <cellStyle name="Notas 4 17" xfId="7754"/>
    <cellStyle name="Notas 4 18" xfId="8216"/>
    <cellStyle name="Notas 4 19" xfId="8621"/>
    <cellStyle name="Notas 4 2" xfId="1873"/>
    <cellStyle name="Notas 4 2 10" xfId="7270"/>
    <cellStyle name="Notas 4 2 11" xfId="7758"/>
    <cellStyle name="Notas 4 2 12" xfId="8220"/>
    <cellStyle name="Notas 4 2 13" xfId="8624"/>
    <cellStyle name="Notas 4 2 14" xfId="10397"/>
    <cellStyle name="Notas 4 2 15" xfId="11686"/>
    <cellStyle name="Notas 4 2 16" xfId="12663"/>
    <cellStyle name="Notas 4 2 17" xfId="13768"/>
    <cellStyle name="Notas 4 2 18" xfId="9934"/>
    <cellStyle name="Notas 4 2 19" xfId="14180"/>
    <cellStyle name="Notas 4 2 2" xfId="3048"/>
    <cellStyle name="Notas 4 2 20" xfId="10911"/>
    <cellStyle name="Notas 4 2 21" xfId="15890"/>
    <cellStyle name="Notas 4 2 22" xfId="13339"/>
    <cellStyle name="Notas 4 2 23" xfId="17111"/>
    <cellStyle name="Notas 4 2 24" xfId="17294"/>
    <cellStyle name="Notas 4 2 25" xfId="17609"/>
    <cellStyle name="Notas 4 2 26" xfId="17908"/>
    <cellStyle name="Notas 4 2 27" xfId="18192"/>
    <cellStyle name="Notas 4 2 28" xfId="18455"/>
    <cellStyle name="Notas 4 2 29" xfId="18690"/>
    <cellStyle name="Notas 4 2 3" xfId="3137"/>
    <cellStyle name="Notas 4 2 30" xfId="18897"/>
    <cellStyle name="Notas 4 2 31" xfId="19071"/>
    <cellStyle name="Notas 4 2 32" xfId="19218"/>
    <cellStyle name="Notas 4 2 33" xfId="19798"/>
    <cellStyle name="Notas 4 2 34" xfId="20129"/>
    <cellStyle name="Notas 4 2 35" xfId="20595"/>
    <cellStyle name="Notas 4 2 36" xfId="20955"/>
    <cellStyle name="Notas 4 2 4" xfId="4297"/>
    <cellStyle name="Notas 4 2 5" xfId="3846"/>
    <cellStyle name="Notas 4 2 6" xfId="5250"/>
    <cellStyle name="Notas 4 2 7" xfId="5768"/>
    <cellStyle name="Notas 4 2 8" xfId="6274"/>
    <cellStyle name="Notas 4 2 9" xfId="6779"/>
    <cellStyle name="Notas 4 20" xfId="10396"/>
    <cellStyle name="Notas 4 21" xfId="12854"/>
    <cellStyle name="Notas 4 22" xfId="13462"/>
    <cellStyle name="Notas 4 23" xfId="10567"/>
    <cellStyle name="Notas 4 24" xfId="14186"/>
    <cellStyle name="Notas 4 25" xfId="9017"/>
    <cellStyle name="Notas 4 26" xfId="10020"/>
    <cellStyle name="Notas 4 27" xfId="12024"/>
    <cellStyle name="Notas 4 28" xfId="16555"/>
    <cellStyle name="Notas 4 29" xfId="16899"/>
    <cellStyle name="Notas 4 3" xfId="1874"/>
    <cellStyle name="Notas 4 3 10" xfId="7277"/>
    <cellStyle name="Notas 4 3 11" xfId="7759"/>
    <cellStyle name="Notas 4 3 12" xfId="8221"/>
    <cellStyle name="Notas 4 3 13" xfId="8625"/>
    <cellStyle name="Notas 4 3 14" xfId="10398"/>
    <cellStyle name="Notas 4 3 15" xfId="12182"/>
    <cellStyle name="Notas 4 3 16" xfId="11317"/>
    <cellStyle name="Notas 4 3 17" xfId="15648"/>
    <cellStyle name="Notas 4 3 18" xfId="16003"/>
    <cellStyle name="Notas 4 3 19" xfId="16373"/>
    <cellStyle name="Notas 4 3 2" xfId="3049"/>
    <cellStyle name="Notas 4 3 20" xfId="15358"/>
    <cellStyle name="Notas 4 3 21" xfId="12087"/>
    <cellStyle name="Notas 4 3 22" xfId="14321"/>
    <cellStyle name="Notas 4 3 23" xfId="15375"/>
    <cellStyle name="Notas 4 3 24" xfId="14696"/>
    <cellStyle name="Notas 4 3 25" xfId="15558"/>
    <cellStyle name="Notas 4 3 26" xfId="15277"/>
    <cellStyle name="Notas 4 3 27" xfId="16815"/>
    <cellStyle name="Notas 4 3 28" xfId="9039"/>
    <cellStyle name="Notas 4 3 29" xfId="9188"/>
    <cellStyle name="Notas 4 3 3" xfId="3138"/>
    <cellStyle name="Notas 4 3 30" xfId="16532"/>
    <cellStyle name="Notas 4 3 31" xfId="11218"/>
    <cellStyle name="Notas 4 3 32" xfId="14750"/>
    <cellStyle name="Notas 4 3 33" xfId="19799"/>
    <cellStyle name="Notas 4 3 34" xfId="20221"/>
    <cellStyle name="Notas 4 3 35" xfId="20596"/>
    <cellStyle name="Notas 4 3 36" xfId="20909"/>
    <cellStyle name="Notas 4 3 4" xfId="4298"/>
    <cellStyle name="Notas 4 3 5" xfId="3845"/>
    <cellStyle name="Notas 4 3 6" xfId="5251"/>
    <cellStyle name="Notas 4 3 7" xfId="5769"/>
    <cellStyle name="Notas 4 3 8" xfId="6275"/>
    <cellStyle name="Notas 4 3 9" xfId="6780"/>
    <cellStyle name="Notas 4 30" xfId="13478"/>
    <cellStyle name="Notas 4 31" xfId="14561"/>
    <cellStyle name="Notas 4 32" xfId="16186"/>
    <cellStyle name="Notas 4 33" xfId="12689"/>
    <cellStyle name="Notas 4 34" xfId="16527"/>
    <cellStyle name="Notas 4 35" xfId="13475"/>
    <cellStyle name="Notas 4 36" xfId="13649"/>
    <cellStyle name="Notas 4 37" xfId="16952"/>
    <cellStyle name="Notas 4 38" xfId="16589"/>
    <cellStyle name="Notas 4 39" xfId="19797"/>
    <cellStyle name="Notas 4 4" xfId="1875"/>
    <cellStyle name="Notas 4 4 10" xfId="7278"/>
    <cellStyle name="Notas 4 4 11" xfId="7760"/>
    <cellStyle name="Notas 4 4 12" xfId="8222"/>
    <cellStyle name="Notas 4 4 13" xfId="8626"/>
    <cellStyle name="Notas 4 4 14" xfId="10399"/>
    <cellStyle name="Notas 4 4 15" xfId="12521"/>
    <cellStyle name="Notas 4 4 16" xfId="14060"/>
    <cellStyle name="Notas 4 4 17" xfId="9632"/>
    <cellStyle name="Notas 4 4 18" xfId="13516"/>
    <cellStyle name="Notas 4 4 19" xfId="10771"/>
    <cellStyle name="Notas 4 4 2" xfId="3050"/>
    <cellStyle name="Notas 4 4 20" xfId="16362"/>
    <cellStyle name="Notas 4 4 21" xfId="12580"/>
    <cellStyle name="Notas 4 4 22" xfId="11810"/>
    <cellStyle name="Notas 4 4 23" xfId="13335"/>
    <cellStyle name="Notas 4 4 24" xfId="9906"/>
    <cellStyle name="Notas 4 4 25" xfId="10810"/>
    <cellStyle name="Notas 4 4 26" xfId="13541"/>
    <cellStyle name="Notas 4 4 27" xfId="9803"/>
    <cellStyle name="Notas 4 4 28" xfId="13465"/>
    <cellStyle name="Notas 4 4 29" xfId="12753"/>
    <cellStyle name="Notas 4 4 3" xfId="3139"/>
    <cellStyle name="Notas 4 4 30" xfId="11389"/>
    <cellStyle name="Notas 4 4 31" xfId="16116"/>
    <cellStyle name="Notas 4 4 32" xfId="10190"/>
    <cellStyle name="Notas 4 4 33" xfId="19800"/>
    <cellStyle name="Notas 4 4 34" xfId="20155"/>
    <cellStyle name="Notas 4 4 35" xfId="20597"/>
    <cellStyle name="Notas 4 4 36" xfId="20818"/>
    <cellStyle name="Notas 4 4 4" xfId="4299"/>
    <cellStyle name="Notas 4 4 5" xfId="3844"/>
    <cellStyle name="Notas 4 4 6" xfId="5252"/>
    <cellStyle name="Notas 4 4 7" xfId="5770"/>
    <cellStyle name="Notas 4 4 8" xfId="6276"/>
    <cellStyle name="Notas 4 4 9" xfId="6781"/>
    <cellStyle name="Notas 4 40" xfId="20164"/>
    <cellStyle name="Notas 4 41" xfId="20594"/>
    <cellStyle name="Notas 4 42" xfId="21583"/>
    <cellStyle name="Notas 4 5" xfId="1876"/>
    <cellStyle name="Notas 4 5 10" xfId="7279"/>
    <cellStyle name="Notas 4 5 11" xfId="7761"/>
    <cellStyle name="Notas 4 5 12" xfId="8223"/>
    <cellStyle name="Notas 4 5 13" xfId="8627"/>
    <cellStyle name="Notas 4 5 14" xfId="10400"/>
    <cellStyle name="Notas 4 5 15" xfId="11421"/>
    <cellStyle name="Notas 4 5 16" xfId="13976"/>
    <cellStyle name="Notas 4 5 17" xfId="10069"/>
    <cellStyle name="Notas 4 5 18" xfId="12553"/>
    <cellStyle name="Notas 4 5 19" xfId="15066"/>
    <cellStyle name="Notas 4 5 2" xfId="3051"/>
    <cellStyle name="Notas 4 5 20" xfId="11789"/>
    <cellStyle name="Notas 4 5 21" xfId="16430"/>
    <cellStyle name="Notas 4 5 22" xfId="16402"/>
    <cellStyle name="Notas 4 5 23" xfId="11950"/>
    <cellStyle name="Notas 4 5 24" xfId="12831"/>
    <cellStyle name="Notas 4 5 25" xfId="9697"/>
    <cellStyle name="Notas 4 5 26" xfId="13505"/>
    <cellStyle name="Notas 4 5 27" xfId="16880"/>
    <cellStyle name="Notas 4 5 28" xfId="17468"/>
    <cellStyle name="Notas 4 5 29" xfId="17774"/>
    <cellStyle name="Notas 4 5 3" xfId="3140"/>
    <cellStyle name="Notas 4 5 30" xfId="18069"/>
    <cellStyle name="Notas 4 5 31" xfId="18337"/>
    <cellStyle name="Notas 4 5 32" xfId="18586"/>
    <cellStyle name="Notas 4 5 33" xfId="19801"/>
    <cellStyle name="Notas 4 5 34" xfId="20150"/>
    <cellStyle name="Notas 4 5 35" xfId="20598"/>
    <cellStyle name="Notas 4 5 36" xfId="20896"/>
    <cellStyle name="Notas 4 5 4" xfId="4300"/>
    <cellStyle name="Notas 4 5 5" xfId="3843"/>
    <cellStyle name="Notas 4 5 6" xfId="5253"/>
    <cellStyle name="Notas 4 5 7" xfId="5771"/>
    <cellStyle name="Notas 4 5 8" xfId="6277"/>
    <cellStyle name="Notas 4 5 9" xfId="6782"/>
    <cellStyle name="Notas 4 6" xfId="1877"/>
    <cellStyle name="Notas 4 6 10" xfId="7280"/>
    <cellStyle name="Notas 4 6 11" xfId="7762"/>
    <cellStyle name="Notas 4 6 12" xfId="8224"/>
    <cellStyle name="Notas 4 6 13" xfId="8628"/>
    <cellStyle name="Notas 4 6 14" xfId="10401"/>
    <cellStyle name="Notas 4 6 15" xfId="14919"/>
    <cellStyle name="Notas 4 6 16" xfId="9140"/>
    <cellStyle name="Notas 4 6 17" xfId="13347"/>
    <cellStyle name="Notas 4 6 18" xfId="11541"/>
    <cellStyle name="Notas 4 6 19" xfId="15659"/>
    <cellStyle name="Notas 4 6 2" xfId="3052"/>
    <cellStyle name="Notas 4 6 20" xfId="13131"/>
    <cellStyle name="Notas 4 6 21" xfId="12929"/>
    <cellStyle name="Notas 4 6 22" xfId="13641"/>
    <cellStyle name="Notas 4 6 23" xfId="16964"/>
    <cellStyle name="Notas 4 6 24" xfId="10103"/>
    <cellStyle name="Notas 4 6 25" xfId="9196"/>
    <cellStyle name="Notas 4 6 26" xfId="15256"/>
    <cellStyle name="Notas 4 6 27" xfId="17083"/>
    <cellStyle name="Notas 4 6 28" xfId="13855"/>
    <cellStyle name="Notas 4 6 29" xfId="15369"/>
    <cellStyle name="Notas 4 6 3" xfId="3141"/>
    <cellStyle name="Notas 4 6 30" xfId="16243"/>
    <cellStyle name="Notas 4 6 31" xfId="14827"/>
    <cellStyle name="Notas 4 6 32" xfId="14194"/>
    <cellStyle name="Notas 4 6 33" xfId="19802"/>
    <cellStyle name="Notas 4 6 34" xfId="20225"/>
    <cellStyle name="Notas 4 6 35" xfId="20599"/>
    <cellStyle name="Notas 4 6 36" xfId="20813"/>
    <cellStyle name="Notas 4 6 4" xfId="4301"/>
    <cellStyle name="Notas 4 6 5" xfId="3842"/>
    <cellStyle name="Notas 4 6 6" xfId="5248"/>
    <cellStyle name="Notas 4 6 7" xfId="5772"/>
    <cellStyle name="Notas 4 6 8" xfId="6278"/>
    <cellStyle name="Notas 4 6 9" xfId="6777"/>
    <cellStyle name="Notas 4 7" xfId="3047"/>
    <cellStyle name="Notas 4 8" xfId="3053"/>
    <cellStyle name="Notas 4 9" xfId="3136"/>
    <cellStyle name="Notas 40" xfId="1878"/>
    <cellStyle name="Notas 40 10" xfId="3752"/>
    <cellStyle name="Notas 40 11" xfId="5324"/>
    <cellStyle name="Notas 40 12" xfId="3868"/>
    <cellStyle name="Notas 40 13" xfId="6155"/>
    <cellStyle name="Notas 40 14" xfId="5747"/>
    <cellStyle name="Notas 40 15" xfId="7160"/>
    <cellStyle name="Notas 40 16" xfId="6757"/>
    <cellStyle name="Notas 40 17" xfId="7254"/>
    <cellStyle name="Notas 40 18" xfId="10402"/>
    <cellStyle name="Notas 40 19" xfId="14588"/>
    <cellStyle name="Notas 40 2" xfId="1879"/>
    <cellStyle name="Notas 40 2 10" xfId="6250"/>
    <cellStyle name="Notas 40 2 11" xfId="7660"/>
    <cellStyle name="Notas 40 2 12" xfId="8136"/>
    <cellStyle name="Notas 40 2 13" xfId="10403"/>
    <cellStyle name="Notas 40 2 14" xfId="14256"/>
    <cellStyle name="Notas 40 2 15" xfId="9779"/>
    <cellStyle name="Notas 40 2 16" xfId="13537"/>
    <cellStyle name="Notas 40 2 17" xfId="10747"/>
    <cellStyle name="Notas 40 2 18" xfId="13593"/>
    <cellStyle name="Notas 40 2 19" xfId="15980"/>
    <cellStyle name="Notas 40 2 2" xfId="3395"/>
    <cellStyle name="Notas 40 2 20" xfId="9275"/>
    <cellStyle name="Notas 40 2 21" xfId="9892"/>
    <cellStyle name="Notas 40 2 22" xfId="15920"/>
    <cellStyle name="Notas 40 2 23" xfId="13050"/>
    <cellStyle name="Notas 40 2 24" xfId="13074"/>
    <cellStyle name="Notas 40 2 25" xfId="14648"/>
    <cellStyle name="Notas 40 2 26" xfId="13279"/>
    <cellStyle name="Notas 40 2 27" xfId="16954"/>
    <cellStyle name="Notas 40 2 28" xfId="14607"/>
    <cellStyle name="Notas 40 2 29" xfId="10792"/>
    <cellStyle name="Notas 40 2 3" xfId="4932"/>
    <cellStyle name="Notas 40 2 30" xfId="9268"/>
    <cellStyle name="Notas 40 2 31" xfId="9113"/>
    <cellStyle name="Notas 40 2 32" xfId="19804"/>
    <cellStyle name="Notas 40 2 33" xfId="20128"/>
    <cellStyle name="Notas 40 2 34" xfId="20601"/>
    <cellStyle name="Notas 40 2 35" xfId="21580"/>
    <cellStyle name="Notas 40 2 4" xfId="4380"/>
    <cellStyle name="Notas 40 2 5" xfId="3753"/>
    <cellStyle name="Notas 40 2 6" xfId="5323"/>
    <cellStyle name="Notas 40 2 7" xfId="5649"/>
    <cellStyle name="Notas 40 2 8" xfId="5226"/>
    <cellStyle name="Notas 40 2 9" xfId="5746"/>
    <cellStyle name="Notas 40 20" xfId="9456"/>
    <cellStyle name="Notas 40 21" xfId="11762"/>
    <cellStyle name="Notas 40 22" xfId="12664"/>
    <cellStyle name="Notas 40 23" xfId="13009"/>
    <cellStyle name="Notas 40 24" xfId="13760"/>
    <cellStyle name="Notas 40 25" xfId="10663"/>
    <cellStyle name="Notas 40 26" xfId="16413"/>
    <cellStyle name="Notas 40 27" xfId="13747"/>
    <cellStyle name="Notas 40 28" xfId="16171"/>
    <cellStyle name="Notas 40 29" xfId="14390"/>
    <cellStyle name="Notas 40 3" xfId="1880"/>
    <cellStyle name="Notas 40 3 10" xfId="7340"/>
    <cellStyle name="Notas 40 3 11" xfId="6755"/>
    <cellStyle name="Notas 40 3 12" xfId="7249"/>
    <cellStyle name="Notas 40 3 13" xfId="10404"/>
    <cellStyle name="Notas 40 3 14" xfId="13915"/>
    <cellStyle name="Notas 40 3 15" xfId="9020"/>
    <cellStyle name="Notas 40 3 16" xfId="12628"/>
    <cellStyle name="Notas 40 3 17" xfId="14742"/>
    <cellStyle name="Notas 40 3 18" xfId="14751"/>
    <cellStyle name="Notas 40 3 19" xfId="12352"/>
    <cellStyle name="Notas 40 3 2" xfId="3396"/>
    <cellStyle name="Notas 40 3 20" xfId="12709"/>
    <cellStyle name="Notas 40 3 21" xfId="13763"/>
    <cellStyle name="Notas 40 3 22" xfId="17107"/>
    <cellStyle name="Notas 40 3 23" xfId="16049"/>
    <cellStyle name="Notas 40 3 24" xfId="11167"/>
    <cellStyle name="Notas 40 3 25" xfId="10539"/>
    <cellStyle name="Notas 40 3 26" xfId="13166"/>
    <cellStyle name="Notas 40 3 27" xfId="11608"/>
    <cellStyle name="Notas 40 3 28" xfId="11516"/>
    <cellStyle name="Notas 40 3 29" xfId="9442"/>
    <cellStyle name="Notas 40 3 3" xfId="4933"/>
    <cellStyle name="Notas 40 3 30" xfId="16585"/>
    <cellStyle name="Notas 40 3 31" xfId="14261"/>
    <cellStyle name="Notas 40 3 32" xfId="19805"/>
    <cellStyle name="Notas 40 3 33" xfId="20098"/>
    <cellStyle name="Notas 40 3 34" xfId="20602"/>
    <cellStyle name="Notas 40 3 35" xfId="21571"/>
    <cellStyle name="Notas 40 3 4" xfId="4379"/>
    <cellStyle name="Notas 40 3 5" xfId="3754"/>
    <cellStyle name="Notas 40 3 6" xfId="5322"/>
    <cellStyle name="Notas 40 3 7" xfId="3870"/>
    <cellStyle name="Notas 40 3 8" xfId="6336"/>
    <cellStyle name="Notas 40 3 9" xfId="6661"/>
    <cellStyle name="Notas 40 30" xfId="10014"/>
    <cellStyle name="Notas 40 31" xfId="9409"/>
    <cellStyle name="Notas 40 32" xfId="14797"/>
    <cellStyle name="Notas 40 33" xfId="16087"/>
    <cellStyle name="Notas 40 34" xfId="14771"/>
    <cellStyle name="Notas 40 35" xfId="15577"/>
    <cellStyle name="Notas 40 36" xfId="17479"/>
    <cellStyle name="Notas 40 37" xfId="19803"/>
    <cellStyle name="Notas 40 38" xfId="20229"/>
    <cellStyle name="Notas 40 39" xfId="20600"/>
    <cellStyle name="Notas 40 4" xfId="1881"/>
    <cellStyle name="Notas 40 4 10" xfId="7345"/>
    <cellStyle name="Notas 40 4 11" xfId="7819"/>
    <cellStyle name="Notas 40 4 12" xfId="8281"/>
    <cellStyle name="Notas 40 4 13" xfId="10405"/>
    <cellStyle name="Notas 40 4 14" xfId="13569"/>
    <cellStyle name="Notas 40 4 15" xfId="10716"/>
    <cellStyle name="Notas 40 4 16" xfId="12495"/>
    <cellStyle name="Notas 40 4 17" xfId="14108"/>
    <cellStyle name="Notas 40 4 18" xfId="9584"/>
    <cellStyle name="Notas 40 4 19" xfId="10100"/>
    <cellStyle name="Notas 40 4 2" xfId="3397"/>
    <cellStyle name="Notas 40 4 20" xfId="16256"/>
    <cellStyle name="Notas 40 4 21" xfId="15634"/>
    <cellStyle name="Notas 40 4 22" xfId="9735"/>
    <cellStyle name="Notas 40 4 23" xfId="13057"/>
    <cellStyle name="Notas 40 4 24" xfId="16137"/>
    <cellStyle name="Notas 40 4 25" xfId="13994"/>
    <cellStyle name="Notas 40 4 26" xfId="11818"/>
    <cellStyle name="Notas 40 4 27" xfId="10153"/>
    <cellStyle name="Notas 40 4 28" xfId="13184"/>
    <cellStyle name="Notas 40 4 29" xfId="17199"/>
    <cellStyle name="Notas 40 4 3" xfId="4934"/>
    <cellStyle name="Notas 40 4 30" xfId="17519"/>
    <cellStyle name="Notas 40 4 31" xfId="17823"/>
    <cellStyle name="Notas 40 4 32" xfId="19806"/>
    <cellStyle name="Notas 40 4 33" xfId="19934"/>
    <cellStyle name="Notas 40 4 34" xfId="20603"/>
    <cellStyle name="Notas 40 4 35" xfId="21551"/>
    <cellStyle name="Notas 40 4 4" xfId="4378"/>
    <cellStyle name="Notas 40 4 5" xfId="3755"/>
    <cellStyle name="Notas 40 4 6" xfId="5321"/>
    <cellStyle name="Notas 40 4 7" xfId="5830"/>
    <cellStyle name="Notas 40 4 8" xfId="6341"/>
    <cellStyle name="Notas 40 4 9" xfId="5744"/>
    <cellStyle name="Notas 40 40" xfId="20830"/>
    <cellStyle name="Notas 40 5" xfId="1882"/>
    <cellStyle name="Notas 40 5 10" xfId="7344"/>
    <cellStyle name="Notas 40 5 11" xfId="7824"/>
    <cellStyle name="Notas 40 5 12" xfId="8286"/>
    <cellStyle name="Notas 40 5 13" xfId="10406"/>
    <cellStyle name="Notas 40 5 14" xfId="13210"/>
    <cellStyle name="Notas 40 5 15" xfId="13998"/>
    <cellStyle name="Notas 40 5 16" xfId="14845"/>
    <cellStyle name="Notas 40 5 17" xfId="15519"/>
    <cellStyle name="Notas 40 5 18" xfId="15885"/>
    <cellStyle name="Notas 40 5 19" xfId="11337"/>
    <cellStyle name="Notas 40 5 2" xfId="3398"/>
    <cellStyle name="Notas 40 5 20" xfId="13517"/>
    <cellStyle name="Notas 40 5 21" xfId="15345"/>
    <cellStyle name="Notas 40 5 22" xfId="9327"/>
    <cellStyle name="Notas 40 5 23" xfId="17038"/>
    <cellStyle name="Notas 40 5 24" xfId="10929"/>
    <cellStyle name="Notas 40 5 25" xfId="9083"/>
    <cellStyle name="Notas 40 5 26" xfId="13928"/>
    <cellStyle name="Notas 40 5 27" xfId="11617"/>
    <cellStyle name="Notas 40 5 28" xfId="12401"/>
    <cellStyle name="Notas 40 5 29" xfId="15224"/>
    <cellStyle name="Notas 40 5 3" xfId="4935"/>
    <cellStyle name="Notas 40 5 30" xfId="16549"/>
    <cellStyle name="Notas 40 5 31" xfId="14775"/>
    <cellStyle name="Notas 40 5 32" xfId="19807"/>
    <cellStyle name="Notas 40 5 33" xfId="20146"/>
    <cellStyle name="Notas 40 5 34" xfId="20604"/>
    <cellStyle name="Notas 40 5 35" xfId="21549"/>
    <cellStyle name="Notas 40 5 4" xfId="4377"/>
    <cellStyle name="Notas 40 5 5" xfId="3756"/>
    <cellStyle name="Notas 40 5 6" xfId="5314"/>
    <cellStyle name="Notas 40 5 7" xfId="5835"/>
    <cellStyle name="Notas 40 5 8" xfId="6340"/>
    <cellStyle name="Notas 40 5 9" xfId="6840"/>
    <cellStyle name="Notas 40 6" xfId="1883"/>
    <cellStyle name="Notas 40 6 10" xfId="7343"/>
    <cellStyle name="Notas 40 6 11" xfId="7823"/>
    <cellStyle name="Notas 40 6 12" xfId="8285"/>
    <cellStyle name="Notas 40 6 13" xfId="10407"/>
    <cellStyle name="Notas 40 6 14" xfId="12855"/>
    <cellStyle name="Notas 40 6 15" xfId="13100"/>
    <cellStyle name="Notas 40 6 16" xfId="11298"/>
    <cellStyle name="Notas 40 6 17" xfId="15611"/>
    <cellStyle name="Notas 40 6 18" xfId="15965"/>
    <cellStyle name="Notas 40 6 19" xfId="9181"/>
    <cellStyle name="Notas 40 6 2" xfId="3399"/>
    <cellStyle name="Notas 40 6 20" xfId="16372"/>
    <cellStyle name="Notas 40 6 21" xfId="11068"/>
    <cellStyle name="Notas 40 6 22" xfId="16448"/>
    <cellStyle name="Notas 40 6 23" xfId="13644"/>
    <cellStyle name="Notas 40 6 24" xfId="14700"/>
    <cellStyle name="Notas 40 6 25" xfId="12007"/>
    <cellStyle name="Notas 40 6 26" xfId="12711"/>
    <cellStyle name="Notas 40 6 27" xfId="13428"/>
    <cellStyle name="Notas 40 6 28" xfId="9583"/>
    <cellStyle name="Notas 40 6 29" xfId="15684"/>
    <cellStyle name="Notas 40 6 3" xfId="4936"/>
    <cellStyle name="Notas 40 6 30" xfId="13782"/>
    <cellStyle name="Notas 40 6 31" xfId="12675"/>
    <cellStyle name="Notas 40 6 32" xfId="19808"/>
    <cellStyle name="Notas 40 6 33" xfId="20100"/>
    <cellStyle name="Notas 40 6 34" xfId="20605"/>
    <cellStyle name="Notas 40 6 35" xfId="21546"/>
    <cellStyle name="Notas 40 6 4" xfId="4376"/>
    <cellStyle name="Notas 40 6 5" xfId="3757"/>
    <cellStyle name="Notas 40 6 6" xfId="5319"/>
    <cellStyle name="Notas 40 6 7" xfId="5834"/>
    <cellStyle name="Notas 40 6 8" xfId="6339"/>
    <cellStyle name="Notas 40 6 9" xfId="6845"/>
    <cellStyle name="Notas 40 7" xfId="3394"/>
    <cellStyle name="Notas 40 8" xfId="4931"/>
    <cellStyle name="Notas 40 9" xfId="4381"/>
    <cellStyle name="Notas 41" xfId="1884"/>
    <cellStyle name="Notas 41 10" xfId="3758"/>
    <cellStyle name="Notas 41 11" xfId="5318"/>
    <cellStyle name="Notas 41 12" xfId="5833"/>
    <cellStyle name="Notas 41 13" xfId="6338"/>
    <cellStyle name="Notas 41 14" xfId="6844"/>
    <cellStyle name="Notas 41 15" xfId="7342"/>
    <cellStyle name="Notas 41 16" xfId="7822"/>
    <cellStyle name="Notas 41 17" xfId="8284"/>
    <cellStyle name="Notas 41 18" xfId="10408"/>
    <cellStyle name="Notas 41 19" xfId="11685"/>
    <cellStyle name="Notas 41 2" xfId="1885"/>
    <cellStyle name="Notas 41 2 10" xfId="7341"/>
    <cellStyle name="Notas 41 2 11" xfId="7821"/>
    <cellStyle name="Notas 41 2 12" xfId="8283"/>
    <cellStyle name="Notas 41 2 13" xfId="10409"/>
    <cellStyle name="Notas 41 2 14" xfId="12183"/>
    <cellStyle name="Notas 41 2 15" xfId="14986"/>
    <cellStyle name="Notas 41 2 16" xfId="14077"/>
    <cellStyle name="Notas 41 2 17" xfId="9962"/>
    <cellStyle name="Notas 41 2 18" xfId="14527"/>
    <cellStyle name="Notas 41 2 19" xfId="15203"/>
    <cellStyle name="Notas 41 2 2" xfId="3401"/>
    <cellStyle name="Notas 41 2 20" xfId="12001"/>
    <cellStyle name="Notas 41 2 21" xfId="15675"/>
    <cellStyle name="Notas 41 2 22" xfId="9256"/>
    <cellStyle name="Notas 41 2 23" xfId="13982"/>
    <cellStyle name="Notas 41 2 24" xfId="13385"/>
    <cellStyle name="Notas 41 2 25" xfId="11705"/>
    <cellStyle name="Notas 41 2 26" xfId="12873"/>
    <cellStyle name="Notas 41 2 27" xfId="11368"/>
    <cellStyle name="Notas 41 2 28" xfId="17391"/>
    <cellStyle name="Notas 41 2 29" xfId="17703"/>
    <cellStyle name="Notas 41 2 3" xfId="4938"/>
    <cellStyle name="Notas 41 2 30" xfId="18000"/>
    <cellStyle name="Notas 41 2 31" xfId="18274"/>
    <cellStyle name="Notas 41 2 32" xfId="19810"/>
    <cellStyle name="Notas 41 2 33" xfId="20104"/>
    <cellStyle name="Notas 41 2 34" xfId="20607"/>
    <cellStyle name="Notas 41 2 35" xfId="21542"/>
    <cellStyle name="Notas 41 2 4" xfId="4374"/>
    <cellStyle name="Notas 41 2 5" xfId="3759"/>
    <cellStyle name="Notas 41 2 6" xfId="5317"/>
    <cellStyle name="Notas 41 2 7" xfId="5832"/>
    <cellStyle name="Notas 41 2 8" xfId="6337"/>
    <cellStyle name="Notas 41 2 9" xfId="6843"/>
    <cellStyle name="Notas 41 20" xfId="13082"/>
    <cellStyle name="Notas 41 21" xfId="13368"/>
    <cellStyle name="Notas 41 22" xfId="12669"/>
    <cellStyle name="Notas 41 23" xfId="12941"/>
    <cellStyle name="Notas 41 24" xfId="9430"/>
    <cellStyle name="Notas 41 25" xfId="9424"/>
    <cellStyle name="Notas 41 26" xfId="15419"/>
    <cellStyle name="Notas 41 27" xfId="16982"/>
    <cellStyle name="Notas 41 28" xfId="12255"/>
    <cellStyle name="Notas 41 29" xfId="15897"/>
    <cellStyle name="Notas 41 3" xfId="1886"/>
    <cellStyle name="Notas 41 3 10" xfId="7334"/>
    <cellStyle name="Notas 41 3 11" xfId="7820"/>
    <cellStyle name="Notas 41 3 12" xfId="8282"/>
    <cellStyle name="Notas 41 3 13" xfId="10410"/>
    <cellStyle name="Notas 41 3 14" xfId="12520"/>
    <cellStyle name="Notas 41 3 15" xfId="14415"/>
    <cellStyle name="Notas 41 3 16" xfId="9309"/>
    <cellStyle name="Notas 41 3 17" xfId="12977"/>
    <cellStyle name="Notas 41 3 18" xfId="12637"/>
    <cellStyle name="Notas 41 3 19" xfId="16177"/>
    <cellStyle name="Notas 41 3 2" xfId="3402"/>
    <cellStyle name="Notas 41 3 20" xfId="9571"/>
    <cellStyle name="Notas 41 3 21" xfId="14330"/>
    <cellStyle name="Notas 41 3 22" xfId="15522"/>
    <cellStyle name="Notas 41 3 23" xfId="15202"/>
    <cellStyle name="Notas 41 3 24" xfId="17225"/>
    <cellStyle name="Notas 41 3 25" xfId="17545"/>
    <cellStyle name="Notas 41 3 26" xfId="17847"/>
    <cellStyle name="Notas 41 3 27" xfId="18136"/>
    <cellStyle name="Notas 41 3 28" xfId="18403"/>
    <cellStyle name="Notas 41 3 29" xfId="18644"/>
    <cellStyle name="Notas 41 3 3" xfId="4939"/>
    <cellStyle name="Notas 41 3 30" xfId="18858"/>
    <cellStyle name="Notas 41 3 31" xfId="19038"/>
    <cellStyle name="Notas 41 3 32" xfId="19811"/>
    <cellStyle name="Notas 41 3 33" xfId="20191"/>
    <cellStyle name="Notas 41 3 34" xfId="20608"/>
    <cellStyle name="Notas 41 3 35" xfId="21540"/>
    <cellStyle name="Notas 41 3 4" xfId="4373"/>
    <cellStyle name="Notas 41 3 5" xfId="3760"/>
    <cellStyle name="Notas 41 3 6" xfId="5316"/>
    <cellStyle name="Notas 41 3 7" xfId="5831"/>
    <cellStyle name="Notas 41 3 8" xfId="6330"/>
    <cellStyle name="Notas 41 3 9" xfId="6842"/>
    <cellStyle name="Notas 41 30" xfId="10654"/>
    <cellStyle name="Notas 41 31" xfId="16669"/>
    <cellStyle name="Notas 41 32" xfId="15593"/>
    <cellStyle name="Notas 41 33" xfId="15893"/>
    <cellStyle name="Notas 41 34" xfId="15772"/>
    <cellStyle name="Notas 41 35" xfId="9077"/>
    <cellStyle name="Notas 41 36" xfId="10181"/>
    <cellStyle name="Notas 41 37" xfId="19809"/>
    <cellStyle name="Notas 41 38" xfId="20194"/>
    <cellStyle name="Notas 41 39" xfId="20606"/>
    <cellStyle name="Notas 41 4" xfId="1887"/>
    <cellStyle name="Notas 41 4 10" xfId="7339"/>
    <cellStyle name="Notas 41 4 11" xfId="7813"/>
    <cellStyle name="Notas 41 4 12" xfId="8275"/>
    <cellStyle name="Notas 41 4 13" xfId="10411"/>
    <cellStyle name="Notas 41 4 14" xfId="11420"/>
    <cellStyle name="Notas 41 4 15" xfId="12337"/>
    <cellStyle name="Notas 41 4 16" xfId="10171"/>
    <cellStyle name="Notas 41 4 17" xfId="14798"/>
    <cellStyle name="Notas 41 4 18" xfId="9255"/>
    <cellStyle name="Notas 41 4 19" xfId="13333"/>
    <cellStyle name="Notas 41 4 2" xfId="3403"/>
    <cellStyle name="Notas 41 4 20" xfId="16429"/>
    <cellStyle name="Notas 41 4 21" xfId="16851"/>
    <cellStyle name="Notas 41 4 22" xfId="16292"/>
    <cellStyle name="Notas 41 4 23" xfId="14874"/>
    <cellStyle name="Notas 41 4 24" xfId="9701"/>
    <cellStyle name="Notas 41 4 25" xfId="14855"/>
    <cellStyle name="Notas 41 4 26" xfId="14398"/>
    <cellStyle name="Notas 41 4 27" xfId="15513"/>
    <cellStyle name="Notas 41 4 28" xfId="15465"/>
    <cellStyle name="Notas 41 4 29" xfId="9651"/>
    <cellStyle name="Notas 41 4 3" xfId="4940"/>
    <cellStyle name="Notas 41 4 30" xfId="10613"/>
    <cellStyle name="Notas 41 4 31" xfId="17266"/>
    <cellStyle name="Notas 41 4 32" xfId="19812"/>
    <cellStyle name="Notas 41 4 33" xfId="20109"/>
    <cellStyle name="Notas 41 4 34" xfId="20609"/>
    <cellStyle name="Notas 41 4 35" xfId="21535"/>
    <cellStyle name="Notas 41 4 4" xfId="4372"/>
    <cellStyle name="Notas 41 4 5" xfId="3761"/>
    <cellStyle name="Notas 41 4 6" xfId="5315"/>
    <cellStyle name="Notas 41 4 7" xfId="5824"/>
    <cellStyle name="Notas 41 4 8" xfId="6334"/>
    <cellStyle name="Notas 41 4 9" xfId="6841"/>
    <cellStyle name="Notas 41 40" xfId="20762"/>
    <cellStyle name="Notas 41 5" xfId="1888"/>
    <cellStyle name="Notas 41 5 10" xfId="7337"/>
    <cellStyle name="Notas 41 5 11" xfId="7817"/>
    <cellStyle name="Notas 41 5 12" xfId="8279"/>
    <cellStyle name="Notas 41 5 13" xfId="10412"/>
    <cellStyle name="Notas 41 5 14" xfId="14920"/>
    <cellStyle name="Notas 41 5 15" xfId="9139"/>
    <cellStyle name="Notas 41 5 16" xfId="13697"/>
    <cellStyle name="Notas 41 5 17" xfId="10137"/>
    <cellStyle name="Notas 41 5 18" xfId="14937"/>
    <cellStyle name="Notas 41 5 19" xfId="13953"/>
    <cellStyle name="Notas 41 5 2" xfId="3404"/>
    <cellStyle name="Notas 41 5 20" xfId="16322"/>
    <cellStyle name="Notas 41 5 21" xfId="14110"/>
    <cellStyle name="Notas 41 5 22" xfId="10534"/>
    <cellStyle name="Notas 41 5 23" xfId="15870"/>
    <cellStyle name="Notas 41 5 24" xfId="17311"/>
    <cellStyle name="Notas 41 5 25" xfId="17626"/>
    <cellStyle name="Notas 41 5 26" xfId="17925"/>
    <cellStyle name="Notas 41 5 27" xfId="18208"/>
    <cellStyle name="Notas 41 5 28" xfId="18471"/>
    <cellStyle name="Notas 41 5 29" xfId="18704"/>
    <cellStyle name="Notas 41 5 3" xfId="4941"/>
    <cellStyle name="Notas 41 5 30" xfId="18907"/>
    <cellStyle name="Notas 41 5 31" xfId="19079"/>
    <cellStyle name="Notas 41 5 32" xfId="19813"/>
    <cellStyle name="Notas 41 5 33" xfId="20063"/>
    <cellStyle name="Notas 41 5 34" xfId="20610"/>
    <cellStyle name="Notas 41 5 35" xfId="21527"/>
    <cellStyle name="Notas 41 5 4" xfId="4371"/>
    <cellStyle name="Notas 41 5 5" xfId="3762"/>
    <cellStyle name="Notas 41 5 6" xfId="5313"/>
    <cellStyle name="Notas 41 5 7" xfId="5828"/>
    <cellStyle name="Notas 41 5 8" xfId="6333"/>
    <cellStyle name="Notas 41 5 9" xfId="6834"/>
    <cellStyle name="Notas 41 6" xfId="1889"/>
    <cellStyle name="Notas 41 6 10" xfId="7336"/>
    <cellStyle name="Notas 41 6 11" xfId="7816"/>
    <cellStyle name="Notas 41 6 12" xfId="8278"/>
    <cellStyle name="Notas 41 6 13" xfId="10413"/>
    <cellStyle name="Notas 41 6 14" xfId="14589"/>
    <cellStyle name="Notas 41 6 15" xfId="9455"/>
    <cellStyle name="Notas 41 6 16" xfId="12799"/>
    <cellStyle name="Notas 41 6 17" xfId="11939"/>
    <cellStyle name="Notas 41 6 18" xfId="11837"/>
    <cellStyle name="Notas 41 6 19" xfId="15804"/>
    <cellStyle name="Notas 41 6 2" xfId="3405"/>
    <cellStyle name="Notas 41 6 20" xfId="16344"/>
    <cellStyle name="Notas 41 6 21" xfId="9959"/>
    <cellStyle name="Notas 41 6 22" xfId="9801"/>
    <cellStyle name="Notas 41 6 23" xfId="14409"/>
    <cellStyle name="Notas 41 6 24" xfId="12241"/>
    <cellStyle name="Notas 41 6 25" xfId="9649"/>
    <cellStyle name="Notas 41 6 26" xfId="11484"/>
    <cellStyle name="Notas 41 6 27" xfId="16798"/>
    <cellStyle name="Notas 41 6 28" xfId="15204"/>
    <cellStyle name="Notas 41 6 29" xfId="15652"/>
    <cellStyle name="Notas 41 6 3" xfId="4942"/>
    <cellStyle name="Notas 41 6 30" xfId="10008"/>
    <cellStyle name="Notas 41 6 31" xfId="17461"/>
    <cellStyle name="Notas 41 6 32" xfId="19814"/>
    <cellStyle name="Notas 41 6 33" xfId="20050"/>
    <cellStyle name="Notas 41 6 34" xfId="20611"/>
    <cellStyle name="Notas 41 6 35" xfId="21520"/>
    <cellStyle name="Notas 41 6 4" xfId="4370"/>
    <cellStyle name="Notas 41 6 5" xfId="3763"/>
    <cellStyle name="Notas 41 6 6" xfId="5312"/>
    <cellStyle name="Notas 41 6 7" xfId="5827"/>
    <cellStyle name="Notas 41 6 8" xfId="6332"/>
    <cellStyle name="Notas 41 6 9" xfId="6838"/>
    <cellStyle name="Notas 41 7" xfId="3400"/>
    <cellStyle name="Notas 41 8" xfId="4937"/>
    <cellStyle name="Notas 41 9" xfId="4375"/>
    <cellStyle name="Notas 42" xfId="1890"/>
    <cellStyle name="Notas 42 10" xfId="3764"/>
    <cellStyle name="Notas 42 11" xfId="5311"/>
    <cellStyle name="Notas 42 12" xfId="5826"/>
    <cellStyle name="Notas 42 13" xfId="6331"/>
    <cellStyle name="Notas 42 14" xfId="6837"/>
    <cellStyle name="Notas 42 15" xfId="7335"/>
    <cellStyle name="Notas 42 16" xfId="7815"/>
    <cellStyle name="Notas 42 17" xfId="8277"/>
    <cellStyle name="Notas 42 18" xfId="10414"/>
    <cellStyle name="Notas 42 19" xfId="14257"/>
    <cellStyle name="Notas 42 2" xfId="1891"/>
    <cellStyle name="Notas 42 2 10" xfId="7328"/>
    <cellStyle name="Notas 42 2 11" xfId="7814"/>
    <cellStyle name="Notas 42 2 12" xfId="8276"/>
    <cellStyle name="Notas 42 2 13" xfId="10415"/>
    <cellStyle name="Notas 42 2 14" xfId="13916"/>
    <cellStyle name="Notas 42 2 15" xfId="10126"/>
    <cellStyle name="Notas 42 2 16" xfId="13003"/>
    <cellStyle name="Notas 42 2 17" xfId="12002"/>
    <cellStyle name="Notas 42 2 18" xfId="13683"/>
    <cellStyle name="Notas 42 2 19" xfId="14633"/>
    <cellStyle name="Notas 42 2 2" xfId="3407"/>
    <cellStyle name="Notas 42 2 20" xfId="11461"/>
    <cellStyle name="Notas 42 2 21" xfId="9059"/>
    <cellStyle name="Notas 42 2 22" xfId="12509"/>
    <cellStyle name="Notas 42 2 23" xfId="14562"/>
    <cellStyle name="Notas 42 2 24" xfId="16471"/>
    <cellStyle name="Notas 42 2 25" xfId="14782"/>
    <cellStyle name="Notas 42 2 26" xfId="12688"/>
    <cellStyle name="Notas 42 2 27" xfId="16974"/>
    <cellStyle name="Notas 42 2 28" xfId="16242"/>
    <cellStyle name="Notas 42 2 29" xfId="9549"/>
    <cellStyle name="Notas 42 2 3" xfId="4944"/>
    <cellStyle name="Notas 42 2 30" xfId="17170"/>
    <cellStyle name="Notas 42 2 31" xfId="15608"/>
    <cellStyle name="Notas 42 2 32" xfId="19816"/>
    <cellStyle name="Notas 42 2 33" xfId="20024"/>
    <cellStyle name="Notas 42 2 34" xfId="20613"/>
    <cellStyle name="Notas 42 2 35" xfId="21505"/>
    <cellStyle name="Notas 42 2 4" xfId="4368"/>
    <cellStyle name="Notas 42 2 5" xfId="3765"/>
    <cellStyle name="Notas 42 2 6" xfId="5310"/>
    <cellStyle name="Notas 42 2 7" xfId="5825"/>
    <cellStyle name="Notas 42 2 8" xfId="6324"/>
    <cellStyle name="Notas 42 2 9" xfId="6836"/>
    <cellStyle name="Notas 42 20" xfId="9778"/>
    <cellStyle name="Notas 42 21" xfId="13881"/>
    <cellStyle name="Notas 42 22" xfId="10536"/>
    <cellStyle name="Notas 42 23" xfId="13927"/>
    <cellStyle name="Notas 42 24" xfId="15043"/>
    <cellStyle name="Notas 42 25" xfId="16492"/>
    <cellStyle name="Notas 42 26" xfId="16261"/>
    <cellStyle name="Notas 42 27" xfId="14699"/>
    <cellStyle name="Notas 42 28" xfId="16113"/>
    <cellStyle name="Notas 42 29" xfId="12247"/>
    <cellStyle name="Notas 42 3" xfId="1892"/>
    <cellStyle name="Notas 42 3 10" xfId="7333"/>
    <cellStyle name="Notas 42 3 11" xfId="7807"/>
    <cellStyle name="Notas 42 3 12" xfId="8269"/>
    <cellStyle name="Notas 42 3 13" xfId="10416"/>
    <cellStyle name="Notas 42 3 14" xfId="13570"/>
    <cellStyle name="Notas 42 3 15" xfId="10715"/>
    <cellStyle name="Notas 42 3 16" xfId="12210"/>
    <cellStyle name="Notas 42 3 17" xfId="10936"/>
    <cellStyle name="Notas 42 3 18" xfId="13116"/>
    <cellStyle name="Notas 42 3 19" xfId="14645"/>
    <cellStyle name="Notas 42 3 2" xfId="3408"/>
    <cellStyle name="Notas 42 3 20" xfId="14951"/>
    <cellStyle name="Notas 42 3 21" xfId="11263"/>
    <cellStyle name="Notas 42 3 22" xfId="13045"/>
    <cellStyle name="Notas 42 3 23" xfId="11627"/>
    <cellStyle name="Notas 42 3 24" xfId="16144"/>
    <cellStyle name="Notas 42 3 25" xfId="12550"/>
    <cellStyle name="Notas 42 3 26" xfId="11009"/>
    <cellStyle name="Notas 42 3 27" xfId="14858"/>
    <cellStyle name="Notas 42 3 28" xfId="14218"/>
    <cellStyle name="Notas 42 3 29" xfId="16646"/>
    <cellStyle name="Notas 42 3 3" xfId="4945"/>
    <cellStyle name="Notas 42 3 30" xfId="16702"/>
    <cellStyle name="Notas 42 3 31" xfId="14277"/>
    <cellStyle name="Notas 42 3 32" xfId="19817"/>
    <cellStyle name="Notas 42 3 33" xfId="20062"/>
    <cellStyle name="Notas 42 3 34" xfId="20614"/>
    <cellStyle name="Notas 42 3 35" xfId="21498"/>
    <cellStyle name="Notas 42 3 4" xfId="4367"/>
    <cellStyle name="Notas 42 3 5" xfId="3766"/>
    <cellStyle name="Notas 42 3 6" xfId="5309"/>
    <cellStyle name="Notas 42 3 7" xfId="5818"/>
    <cellStyle name="Notas 42 3 8" xfId="6329"/>
    <cellStyle name="Notas 42 3 9" xfId="6835"/>
    <cellStyle name="Notas 42 30" xfId="13029"/>
    <cellStyle name="Notas 42 31" xfId="13995"/>
    <cellStyle name="Notas 42 32" xfId="13390"/>
    <cellStyle name="Notas 42 33" xfId="13824"/>
    <cellStyle name="Notas 42 34" xfId="17457"/>
    <cellStyle name="Notas 42 35" xfId="17764"/>
    <cellStyle name="Notas 42 36" xfId="18059"/>
    <cellStyle name="Notas 42 37" xfId="19815"/>
    <cellStyle name="Notas 42 38" xfId="20039"/>
    <cellStyle name="Notas 42 39" xfId="20612"/>
    <cellStyle name="Notas 42 4" xfId="1893"/>
    <cellStyle name="Notas 42 4 10" xfId="7332"/>
    <cellStyle name="Notas 42 4 11" xfId="7812"/>
    <cellStyle name="Notas 42 4 12" xfId="8274"/>
    <cellStyle name="Notas 42 4 13" xfId="10417"/>
    <cellStyle name="Notas 42 4 14" xfId="13211"/>
    <cellStyle name="Notas 42 4 15" xfId="13657"/>
    <cellStyle name="Notas 42 4 16" xfId="10039"/>
    <cellStyle name="Notas 42 4 17" xfId="12772"/>
    <cellStyle name="Notas 42 4 18" xfId="13793"/>
    <cellStyle name="Notas 42 4 19" xfId="9877"/>
    <cellStyle name="Notas 42 4 2" xfId="3409"/>
    <cellStyle name="Notas 42 4 20" xfId="12548"/>
    <cellStyle name="Notas 42 4 21" xfId="16895"/>
    <cellStyle name="Notas 42 4 22" xfId="14267"/>
    <cellStyle name="Notas 42 4 23" xfId="14657"/>
    <cellStyle name="Notas 42 4 24" xfId="17119"/>
    <cellStyle name="Notas 42 4 25" xfId="17242"/>
    <cellStyle name="Notas 42 4 26" xfId="17561"/>
    <cellStyle name="Notas 42 4 27" xfId="17863"/>
    <cellStyle name="Notas 42 4 28" xfId="18150"/>
    <cellStyle name="Notas 42 4 29" xfId="18417"/>
    <cellStyle name="Notas 42 4 3" xfId="4946"/>
    <cellStyle name="Notas 42 4 30" xfId="18658"/>
    <cellStyle name="Notas 42 4 31" xfId="18868"/>
    <cellStyle name="Notas 42 4 32" xfId="19818"/>
    <cellStyle name="Notas 42 4 33" xfId="20049"/>
    <cellStyle name="Notas 42 4 34" xfId="20615"/>
    <cellStyle name="Notas 42 4 35" xfId="21452"/>
    <cellStyle name="Notas 42 4 4" xfId="4366"/>
    <cellStyle name="Notas 42 4 5" xfId="3767"/>
    <cellStyle name="Notas 42 4 6" xfId="5302"/>
    <cellStyle name="Notas 42 4 7" xfId="5823"/>
    <cellStyle name="Notas 42 4 8" xfId="6328"/>
    <cellStyle name="Notas 42 4 9" xfId="6828"/>
    <cellStyle name="Notas 42 40" xfId="21511"/>
    <cellStyle name="Notas 42 5" xfId="1894"/>
    <cellStyle name="Notas 42 5 10" xfId="7331"/>
    <cellStyle name="Notas 42 5 11" xfId="7811"/>
    <cellStyle name="Notas 42 5 12" xfId="8273"/>
    <cellStyle name="Notas 42 5 13" xfId="10418"/>
    <cellStyle name="Notas 42 5 14" xfId="12856"/>
    <cellStyle name="Notas 42 5 15" xfId="12732"/>
    <cellStyle name="Notas 42 5 16" xfId="11542"/>
    <cellStyle name="Notas 42 5 17" xfId="15635"/>
    <cellStyle name="Notas 42 5 18" xfId="15991"/>
    <cellStyle name="Notas 42 5 19" xfId="14412"/>
    <cellStyle name="Notas 42 5 2" xfId="3410"/>
    <cellStyle name="Notas 42 5 20" xfId="16626"/>
    <cellStyle name="Notas 42 5 21" xfId="17158"/>
    <cellStyle name="Notas 42 5 22" xfId="14173"/>
    <cellStyle name="Notas 42 5 23" xfId="9620"/>
    <cellStyle name="Notas 42 5 24" xfId="15754"/>
    <cellStyle name="Notas 42 5 25" xfId="13260"/>
    <cellStyle name="Notas 42 5 26" xfId="10057"/>
    <cellStyle name="Notas 42 5 27" xfId="16762"/>
    <cellStyle name="Notas 42 5 28" xfId="11057"/>
    <cellStyle name="Notas 42 5 29" xfId="16497"/>
    <cellStyle name="Notas 42 5 3" xfId="4947"/>
    <cellStyle name="Notas 42 5 30" xfId="17190"/>
    <cellStyle name="Notas 42 5 31" xfId="17512"/>
    <cellStyle name="Notas 42 5 32" xfId="19819"/>
    <cellStyle name="Notas 42 5 33" xfId="20038"/>
    <cellStyle name="Notas 42 5 34" xfId="20616"/>
    <cellStyle name="Notas 42 5 35" xfId="21458"/>
    <cellStyle name="Notas 42 5 4" xfId="4365"/>
    <cellStyle name="Notas 42 5 5" xfId="3768"/>
    <cellStyle name="Notas 42 5 6" xfId="5307"/>
    <cellStyle name="Notas 42 5 7" xfId="5822"/>
    <cellStyle name="Notas 42 5 8" xfId="6327"/>
    <cellStyle name="Notas 42 5 9" xfId="6833"/>
    <cellStyle name="Notas 42 6" xfId="1895"/>
    <cellStyle name="Notas 42 6 10" xfId="7330"/>
    <cellStyle name="Notas 42 6 11" xfId="7810"/>
    <cellStyle name="Notas 42 6 12" xfId="8272"/>
    <cellStyle name="Notas 42 6 13" xfId="10419"/>
    <cellStyle name="Notas 42 6 14" xfId="11684"/>
    <cellStyle name="Notas 42 6 15" xfId="13404"/>
    <cellStyle name="Notas 42 6 16" xfId="10833"/>
    <cellStyle name="Notas 42 6 17" xfId="14073"/>
    <cellStyle name="Notas 42 6 18" xfId="9966"/>
    <cellStyle name="Notas 42 6 19" xfId="10146"/>
    <cellStyle name="Notas 42 6 2" xfId="3411"/>
    <cellStyle name="Notas 42 6 20" xfId="16889"/>
    <cellStyle name="Notas 42 6 21" xfId="16031"/>
    <cellStyle name="Notas 42 6 22" xfId="11808"/>
    <cellStyle name="Notas 42 6 23" xfId="15620"/>
    <cellStyle name="Notas 42 6 24" xfId="15137"/>
    <cellStyle name="Notas 42 6 25" xfId="15490"/>
    <cellStyle name="Notas 42 6 26" xfId="10918"/>
    <cellStyle name="Notas 42 6 27" xfId="17150"/>
    <cellStyle name="Notas 42 6 28" xfId="11290"/>
    <cellStyle name="Notas 42 6 29" xfId="11080"/>
    <cellStyle name="Notas 42 6 3" xfId="4948"/>
    <cellStyle name="Notas 42 6 30" xfId="16766"/>
    <cellStyle name="Notas 42 6 31" xfId="14169"/>
    <cellStyle name="Notas 42 6 32" xfId="19820"/>
    <cellStyle name="Notas 42 6 33" xfId="20023"/>
    <cellStyle name="Notas 42 6 34" xfId="20617"/>
    <cellStyle name="Notas 42 6 35" xfId="20753"/>
    <cellStyle name="Notas 42 6 4" xfId="4364"/>
    <cellStyle name="Notas 42 6 5" xfId="3769"/>
    <cellStyle name="Notas 42 6 6" xfId="5306"/>
    <cellStyle name="Notas 42 6 7" xfId="5821"/>
    <cellStyle name="Notas 42 6 8" xfId="6326"/>
    <cellStyle name="Notas 42 6 9" xfId="6832"/>
    <cellStyle name="Notas 42 7" xfId="3406"/>
    <cellStyle name="Notas 42 8" xfId="4943"/>
    <cellStyle name="Notas 42 9" xfId="4369"/>
    <cellStyle name="Notas 43" xfId="1896"/>
    <cellStyle name="Notas 43 10" xfId="3770"/>
    <cellStyle name="Notas 43 11" xfId="5305"/>
    <cellStyle name="Notas 43 12" xfId="5820"/>
    <cellStyle name="Notas 43 13" xfId="6325"/>
    <cellStyle name="Notas 43 14" xfId="6831"/>
    <cellStyle name="Notas 43 15" xfId="7329"/>
    <cellStyle name="Notas 43 16" xfId="7809"/>
    <cellStyle name="Notas 43 17" xfId="8271"/>
    <cellStyle name="Notas 43 18" xfId="10420"/>
    <cellStyle name="Notas 43 19" xfId="12184"/>
    <cellStyle name="Notas 43 2" xfId="1897"/>
    <cellStyle name="Notas 43 2 10" xfId="7322"/>
    <cellStyle name="Notas 43 2 11" xfId="7808"/>
    <cellStyle name="Notas 43 2 12" xfId="8270"/>
    <cellStyle name="Notas 43 2 13" xfId="10421"/>
    <cellStyle name="Notas 43 2 14" xfId="12519"/>
    <cellStyle name="Notas 43 2 15" xfId="14746"/>
    <cellStyle name="Notas 43 2 16" xfId="13623"/>
    <cellStyle name="Notas 43 2 17" xfId="10665"/>
    <cellStyle name="Notas 43 2 18" xfId="12203"/>
    <cellStyle name="Notas 43 2 19" xfId="16805"/>
    <cellStyle name="Notas 43 2 2" xfId="3413"/>
    <cellStyle name="Notas 43 2 20" xfId="15580"/>
    <cellStyle name="Notas 43 2 21" xfId="11740"/>
    <cellStyle name="Notas 43 2 22" xfId="12919"/>
    <cellStyle name="Notas 43 2 23" xfId="10578"/>
    <cellStyle name="Notas 43 2 24" xfId="16845"/>
    <cellStyle name="Notas 43 2 25" xfId="16511"/>
    <cellStyle name="Notas 43 2 26" xfId="12217"/>
    <cellStyle name="Notas 43 2 27" xfId="15594"/>
    <cellStyle name="Notas 43 2 28" xfId="16088"/>
    <cellStyle name="Notas 43 2 29" xfId="14543"/>
    <cellStyle name="Notas 43 2 3" xfId="4950"/>
    <cellStyle name="Notas 43 2 30" xfId="11105"/>
    <cellStyle name="Notas 43 2 31" xfId="16687"/>
    <cellStyle name="Notas 43 2 32" xfId="19822"/>
    <cellStyle name="Notas 43 2 33" xfId="19994"/>
    <cellStyle name="Notas 43 2 34" xfId="20619"/>
    <cellStyle name="Notas 43 2 35" xfId="21259"/>
    <cellStyle name="Notas 43 2 4" xfId="4362"/>
    <cellStyle name="Notas 43 2 5" xfId="3772"/>
    <cellStyle name="Notas 43 2 6" xfId="5304"/>
    <cellStyle name="Notas 43 2 7" xfId="5819"/>
    <cellStyle name="Notas 43 2 8" xfId="6318"/>
    <cellStyle name="Notas 43 2 9" xfId="6830"/>
    <cellStyle name="Notas 43 20" xfId="14664"/>
    <cellStyle name="Notas 43 21" xfId="9074"/>
    <cellStyle name="Notas 43 22" xfId="14042"/>
    <cellStyle name="Notas 43 23" xfId="9991"/>
    <cellStyle name="Notas 43 24" xfId="9353"/>
    <cellStyle name="Notas 43 25" xfId="9677"/>
    <cellStyle name="Notas 43 26" xfId="16737"/>
    <cellStyle name="Notas 43 27" xfId="14713"/>
    <cellStyle name="Notas 43 28" xfId="10628"/>
    <cellStyle name="Notas 43 29" xfId="17104"/>
    <cellStyle name="Notas 43 3" xfId="1898"/>
    <cellStyle name="Notas 43 3 10" xfId="7327"/>
    <cellStyle name="Notas 43 3 11" xfId="7801"/>
    <cellStyle name="Notas 43 3 12" xfId="8263"/>
    <cellStyle name="Notas 43 3 13" xfId="10422"/>
    <cellStyle name="Notas 43 3 14" xfId="11419"/>
    <cellStyle name="Notas 43 3 15" xfId="12360"/>
    <cellStyle name="Notas 43 3 16" xfId="11936"/>
    <cellStyle name="Notas 43 3 17" xfId="11556"/>
    <cellStyle name="Notas 43 3 18" xfId="15624"/>
    <cellStyle name="Notas 43 3 19" xfId="13382"/>
    <cellStyle name="Notas 43 3 2" xfId="3414"/>
    <cellStyle name="Notas 43 3 20" xfId="15141"/>
    <cellStyle name="Notas 43 3 21" xfId="16978"/>
    <cellStyle name="Notas 43 3 22" xfId="12867"/>
    <cellStyle name="Notas 43 3 23" xfId="13485"/>
    <cellStyle name="Notas 43 3 24" xfId="15869"/>
    <cellStyle name="Notas 43 3 25" xfId="11935"/>
    <cellStyle name="Notas 43 3 26" xfId="12418"/>
    <cellStyle name="Notas 43 3 27" xfId="9290"/>
    <cellStyle name="Notas 43 3 28" xfId="15458"/>
    <cellStyle name="Notas 43 3 29" xfId="12421"/>
    <cellStyle name="Notas 43 3 3" xfId="4951"/>
    <cellStyle name="Notas 43 3 30" xfId="16486"/>
    <cellStyle name="Notas 43 3 31" xfId="10963"/>
    <cellStyle name="Notas 43 3 32" xfId="19823"/>
    <cellStyle name="Notas 43 3 33" xfId="19974"/>
    <cellStyle name="Notas 43 3 34" xfId="20620"/>
    <cellStyle name="Notas 43 3 35" xfId="21367"/>
    <cellStyle name="Notas 43 3 4" xfId="4361"/>
    <cellStyle name="Notas 43 3 5" xfId="3773"/>
    <cellStyle name="Notas 43 3 6" xfId="5303"/>
    <cellStyle name="Notas 43 3 7" xfId="5812"/>
    <cellStyle name="Notas 43 3 8" xfId="6323"/>
    <cellStyle name="Notas 43 3 9" xfId="6829"/>
    <cellStyle name="Notas 43 30" xfId="16249"/>
    <cellStyle name="Notas 43 31" xfId="12868"/>
    <cellStyle name="Notas 43 32" xfId="11132"/>
    <cellStyle name="Notas 43 33" xfId="16080"/>
    <cellStyle name="Notas 43 34" xfId="12910"/>
    <cellStyle name="Notas 43 35" xfId="14474"/>
    <cellStyle name="Notas 43 36" xfId="17192"/>
    <cellStyle name="Notas 43 37" xfId="19821"/>
    <cellStyle name="Notas 43 38" xfId="20012"/>
    <cellStyle name="Notas 43 39" xfId="20618"/>
    <cellStyle name="Notas 43 4" xfId="1899"/>
    <cellStyle name="Notas 43 4 10" xfId="7326"/>
    <cellStyle name="Notas 43 4 11" xfId="7806"/>
    <cellStyle name="Notas 43 4 12" xfId="8268"/>
    <cellStyle name="Notas 43 4 13" xfId="10423"/>
    <cellStyle name="Notas 43 4 14" xfId="14921"/>
    <cellStyle name="Notas 43 4 15" xfId="9138"/>
    <cellStyle name="Notas 43 4 16" xfId="14037"/>
    <cellStyle name="Notas 43 4 17" xfId="9996"/>
    <cellStyle name="Notas 43 4 18" xfId="13843"/>
    <cellStyle name="Notas 43 4 19" xfId="13291"/>
    <cellStyle name="Notas 43 4 2" xfId="3415"/>
    <cellStyle name="Notas 43 4 20" xfId="10112"/>
    <cellStyle name="Notas 43 4 21" xfId="13359"/>
    <cellStyle name="Notas 43 4 22" xfId="9312"/>
    <cellStyle name="Notas 43 4 23" xfId="13715"/>
    <cellStyle name="Notas 43 4 24" xfId="11717"/>
    <cellStyle name="Notas 43 4 25" xfId="16205"/>
    <cellStyle name="Notas 43 4 26" xfId="9244"/>
    <cellStyle name="Notas 43 4 27" xfId="10007"/>
    <cellStyle name="Notas 43 4 28" xfId="13660"/>
    <cellStyle name="Notas 43 4 29" xfId="11482"/>
    <cellStyle name="Notas 43 4 3" xfId="4952"/>
    <cellStyle name="Notas 43 4 30" xfId="12236"/>
    <cellStyle name="Notas 43 4 31" xfId="11023"/>
    <cellStyle name="Notas 43 4 32" xfId="19824"/>
    <cellStyle name="Notas 43 4 33" xfId="20001"/>
    <cellStyle name="Notas 43 4 34" xfId="20621"/>
    <cellStyle name="Notas 43 4 35" xfId="21324"/>
    <cellStyle name="Notas 43 4 4" xfId="4360"/>
    <cellStyle name="Notas 43 4 5" xfId="3774"/>
    <cellStyle name="Notas 43 4 6" xfId="5296"/>
    <cellStyle name="Notas 43 4 7" xfId="5817"/>
    <cellStyle name="Notas 43 4 8" xfId="6322"/>
    <cellStyle name="Notas 43 4 9" xfId="6822"/>
    <cellStyle name="Notas 43 40" xfId="21318"/>
    <cellStyle name="Notas 43 5" xfId="1900"/>
    <cellStyle name="Notas 43 5 10" xfId="7325"/>
    <cellStyle name="Notas 43 5 11" xfId="7805"/>
    <cellStyle name="Notas 43 5 12" xfId="8267"/>
    <cellStyle name="Notas 43 5 13" xfId="10424"/>
    <cellStyle name="Notas 43 5 14" xfId="14590"/>
    <cellStyle name="Notas 43 5 15" xfId="9454"/>
    <cellStyle name="Notas 43 5 16" xfId="13153"/>
    <cellStyle name="Notas 43 5 17" xfId="10901"/>
    <cellStyle name="Notas 43 5 18" xfId="13950"/>
    <cellStyle name="Notas 43 5 19" xfId="16460"/>
    <cellStyle name="Notas 43 5 2" xfId="3416"/>
    <cellStyle name="Notas 43 5 20" xfId="14764"/>
    <cellStyle name="Notas 43 5 21" xfId="9480"/>
    <cellStyle name="Notas 43 5 22" xfId="11409"/>
    <cellStyle name="Notas 43 5 23" xfId="12266"/>
    <cellStyle name="Notas 43 5 24" xfId="16057"/>
    <cellStyle name="Notas 43 5 25" xfId="9875"/>
    <cellStyle name="Notas 43 5 26" xfId="9191"/>
    <cellStyle name="Notas 43 5 27" xfId="17420"/>
    <cellStyle name="Notas 43 5 28" xfId="17730"/>
    <cellStyle name="Notas 43 5 29" xfId="18026"/>
    <cellStyle name="Notas 43 5 3" xfId="4953"/>
    <cellStyle name="Notas 43 5 30" xfId="18298"/>
    <cellStyle name="Notas 43 5 31" xfId="18551"/>
    <cellStyle name="Notas 43 5 32" xfId="19825"/>
    <cellStyle name="Notas 43 5 33" xfId="19968"/>
    <cellStyle name="Notas 43 5 34" xfId="20622"/>
    <cellStyle name="Notas 43 5 35" xfId="21351"/>
    <cellStyle name="Notas 43 5 4" xfId="4359"/>
    <cellStyle name="Notas 43 5 5" xfId="3775"/>
    <cellStyle name="Notas 43 5 6" xfId="5301"/>
    <cellStyle name="Notas 43 5 7" xfId="5816"/>
    <cellStyle name="Notas 43 5 8" xfId="6321"/>
    <cellStyle name="Notas 43 5 9" xfId="6827"/>
    <cellStyle name="Notas 43 6" xfId="1901"/>
    <cellStyle name="Notas 43 6 10" xfId="7324"/>
    <cellStyle name="Notas 43 6 11" xfId="7804"/>
    <cellStyle name="Notas 43 6 12" xfId="8266"/>
    <cellStyle name="Notas 43 6 13" xfId="10425"/>
    <cellStyle name="Notas 43 6 14" xfId="14258"/>
    <cellStyle name="Notas 43 6 15" xfId="9777"/>
    <cellStyle name="Notas 43 6 16" xfId="14225"/>
    <cellStyle name="Notas 43 6 17" xfId="9811"/>
    <cellStyle name="Notas 43 6 18" xfId="11474"/>
    <cellStyle name="Notas 43 6 19" xfId="14491"/>
    <cellStyle name="Notas 43 6 2" xfId="3417"/>
    <cellStyle name="Notas 43 6 20" xfId="14642"/>
    <cellStyle name="Notas 43 6 21" xfId="17088"/>
    <cellStyle name="Notas 43 6 22" xfId="10920"/>
    <cellStyle name="Notas 43 6 23" xfId="9868"/>
    <cellStyle name="Notas 43 6 24" xfId="15623"/>
    <cellStyle name="Notas 43 6 25" xfId="11639"/>
    <cellStyle name="Notas 43 6 26" xfId="14224"/>
    <cellStyle name="Notas 43 6 27" xfId="17494"/>
    <cellStyle name="Notas 43 6 28" xfId="17800"/>
    <cellStyle name="Notas 43 6 29" xfId="18093"/>
    <cellStyle name="Notas 43 6 3" xfId="4954"/>
    <cellStyle name="Notas 43 6 30" xfId="18361"/>
    <cellStyle name="Notas 43 6 31" xfId="18609"/>
    <cellStyle name="Notas 43 6 32" xfId="19826"/>
    <cellStyle name="Notas 43 6 33" xfId="19978"/>
    <cellStyle name="Notas 43 6 34" xfId="20623"/>
    <cellStyle name="Notas 43 6 35" xfId="21245"/>
    <cellStyle name="Notas 43 6 4" xfId="4358"/>
    <cellStyle name="Notas 43 6 5" xfId="3776"/>
    <cellStyle name="Notas 43 6 6" xfId="5300"/>
    <cellStyle name="Notas 43 6 7" xfId="5815"/>
    <cellStyle name="Notas 43 6 8" xfId="6320"/>
    <cellStyle name="Notas 43 6 9" xfId="6826"/>
    <cellStyle name="Notas 43 7" xfId="3412"/>
    <cellStyle name="Notas 43 8" xfId="4949"/>
    <cellStyle name="Notas 43 9" xfId="4363"/>
    <cellStyle name="Notas 44" xfId="1902"/>
    <cellStyle name="Notas 44 10" xfId="3777"/>
    <cellStyle name="Notas 44 11" xfId="5299"/>
    <cellStyle name="Notas 44 12" xfId="5814"/>
    <cellStyle name="Notas 44 13" xfId="6319"/>
    <cellStyle name="Notas 44 14" xfId="6825"/>
    <cellStyle name="Notas 44 15" xfId="7323"/>
    <cellStyle name="Notas 44 16" xfId="7803"/>
    <cellStyle name="Notas 44 17" xfId="8265"/>
    <cellStyle name="Notas 44 18" xfId="10426"/>
    <cellStyle name="Notas 44 19" xfId="14922"/>
    <cellStyle name="Notas 44 2" xfId="1903"/>
    <cellStyle name="Notas 44 2 10" xfId="7316"/>
    <cellStyle name="Notas 44 2 11" xfId="7802"/>
    <cellStyle name="Notas 44 2 12" xfId="8264"/>
    <cellStyle name="Notas 44 2 13" xfId="10427"/>
    <cellStyle name="Notas 44 2 14" xfId="14591"/>
    <cellStyle name="Notas 44 2 15" xfId="9453"/>
    <cellStyle name="Notas 44 2 16" xfId="13521"/>
    <cellStyle name="Notas 44 2 17" xfId="10766"/>
    <cellStyle name="Notas 44 2 18" xfId="14617"/>
    <cellStyle name="Notas 44 2 19" xfId="13636"/>
    <cellStyle name="Notas 44 2 2" xfId="3419"/>
    <cellStyle name="Notas 44 2 20" xfId="14956"/>
    <cellStyle name="Notas 44 2 21" xfId="15957"/>
    <cellStyle name="Notas 44 2 22" xfId="13033"/>
    <cellStyle name="Notas 44 2 23" xfId="9552"/>
    <cellStyle name="Notas 44 2 24" xfId="11086"/>
    <cellStyle name="Notas 44 2 25" xfId="17346"/>
    <cellStyle name="Notas 44 2 26" xfId="17659"/>
    <cellStyle name="Notas 44 2 27" xfId="17958"/>
    <cellStyle name="Notas 44 2 28" xfId="18237"/>
    <cellStyle name="Notas 44 2 29" xfId="18498"/>
    <cellStyle name="Notas 44 2 3" xfId="4956"/>
    <cellStyle name="Notas 44 2 30" xfId="18726"/>
    <cellStyle name="Notas 44 2 31" xfId="18924"/>
    <cellStyle name="Notas 44 2 32" xfId="19828"/>
    <cellStyle name="Notas 44 2 33" xfId="20029"/>
    <cellStyle name="Notas 44 2 34" xfId="20625"/>
    <cellStyle name="Notas 44 2 35" xfId="21049"/>
    <cellStyle name="Notas 44 2 4" xfId="4356"/>
    <cellStyle name="Notas 44 2 5" xfId="3778"/>
    <cellStyle name="Notas 44 2 6" xfId="5298"/>
    <cellStyle name="Notas 44 2 7" xfId="5813"/>
    <cellStyle name="Notas 44 2 8" xfId="6312"/>
    <cellStyle name="Notas 44 2 9" xfId="6824"/>
    <cellStyle name="Notas 44 20" xfId="9137"/>
    <cellStyle name="Notas 44 21" xfId="14393"/>
    <cellStyle name="Notas 44 22" xfId="9655"/>
    <cellStyle name="Notas 44 23" xfId="14880"/>
    <cellStyle name="Notas 44 24" xfId="12652"/>
    <cellStyle name="Notas 44 25" xfId="13248"/>
    <cellStyle name="Notas 44 26" xfId="16537"/>
    <cellStyle name="Notas 44 27" xfId="11141"/>
    <cellStyle name="Notas 44 28" xfId="14492"/>
    <cellStyle name="Notas 44 29" xfId="12022"/>
    <cellStyle name="Notas 44 3" xfId="1904"/>
    <cellStyle name="Notas 44 3 10" xfId="7321"/>
    <cellStyle name="Notas 44 3 11" xfId="7795"/>
    <cellStyle name="Notas 44 3 12" xfId="8257"/>
    <cellStyle name="Notas 44 3 13" xfId="10428"/>
    <cellStyle name="Notas 44 3 14" xfId="14259"/>
    <cellStyle name="Notas 44 3 15" xfId="9776"/>
    <cellStyle name="Notas 44 3 16" xfId="14557"/>
    <cellStyle name="Notas 44 3 17" xfId="9486"/>
    <cellStyle name="Notas 44 3 18" xfId="12107"/>
    <cellStyle name="Notas 44 3 19" xfId="15428"/>
    <cellStyle name="Notas 44 3 2" xfId="3420"/>
    <cellStyle name="Notas 44 3 20" xfId="10054"/>
    <cellStyle name="Notas 44 3 21" xfId="13242"/>
    <cellStyle name="Notas 44 3 22" xfId="17337"/>
    <cellStyle name="Notas 44 3 23" xfId="17650"/>
    <cellStyle name="Notas 44 3 24" xfId="17949"/>
    <cellStyle name="Notas 44 3 25" xfId="18229"/>
    <cellStyle name="Notas 44 3 26" xfId="18490"/>
    <cellStyle name="Notas 44 3 27" xfId="18718"/>
    <cellStyle name="Notas 44 3 28" xfId="18916"/>
    <cellStyle name="Notas 44 3 29" xfId="19086"/>
    <cellStyle name="Notas 44 3 3" xfId="4957"/>
    <cellStyle name="Notas 44 3 30" xfId="19230"/>
    <cellStyle name="Notas 44 3 31" xfId="19351"/>
    <cellStyle name="Notas 44 3 32" xfId="19829"/>
    <cellStyle name="Notas 44 3 33" xfId="20019"/>
    <cellStyle name="Notas 44 3 34" xfId="20626"/>
    <cellStyle name="Notas 44 3 35" xfId="21020"/>
    <cellStyle name="Notas 44 3 4" xfId="4355"/>
    <cellStyle name="Notas 44 3 5" xfId="3779"/>
    <cellStyle name="Notas 44 3 6" xfId="5297"/>
    <cellStyle name="Notas 44 3 7" xfId="5806"/>
    <cellStyle name="Notas 44 3 8" xfId="6317"/>
    <cellStyle name="Notas 44 3 9" xfId="6823"/>
    <cellStyle name="Notas 44 30" xfId="13370"/>
    <cellStyle name="Notas 44 31" xfId="11987"/>
    <cellStyle name="Notas 44 32" xfId="12905"/>
    <cellStyle name="Notas 44 33" xfId="13933"/>
    <cellStyle name="Notas 44 34" xfId="16158"/>
    <cellStyle name="Notas 44 35" xfId="10579"/>
    <cellStyle name="Notas 44 36" xfId="13424"/>
    <cellStyle name="Notas 44 37" xfId="19827"/>
    <cellStyle name="Notas 44 38" xfId="20045"/>
    <cellStyle name="Notas 44 39" xfId="20624"/>
    <cellStyle name="Notas 44 4" xfId="1905"/>
    <cellStyle name="Notas 44 4 10" xfId="7320"/>
    <cellStyle name="Notas 44 4 11" xfId="7800"/>
    <cellStyle name="Notas 44 4 12" xfId="8262"/>
    <cellStyle name="Notas 44 4 13" xfId="10429"/>
    <cellStyle name="Notas 44 4 14" xfId="13911"/>
    <cellStyle name="Notas 44 4 15" xfId="9024"/>
    <cellStyle name="Notas 44 4 16" xfId="15052"/>
    <cellStyle name="Notas 44 4 17" xfId="15440"/>
    <cellStyle name="Notas 44 4 18" xfId="15817"/>
    <cellStyle name="Notas 44 4 19" xfId="11164"/>
    <cellStyle name="Notas 44 4 2" xfId="3421"/>
    <cellStyle name="Notas 44 4 20" xfId="12959"/>
    <cellStyle name="Notas 44 4 21" xfId="9577"/>
    <cellStyle name="Notas 44 4 22" xfId="16444"/>
    <cellStyle name="Notas 44 4 23" xfId="15778"/>
    <cellStyle name="Notas 44 4 24" xfId="9835"/>
    <cellStyle name="Notas 44 4 25" xfId="15353"/>
    <cellStyle name="Notas 44 4 26" xfId="16173"/>
    <cellStyle name="Notas 44 4 27" xfId="14528"/>
    <cellStyle name="Notas 44 4 28" xfId="13265"/>
    <cellStyle name="Notas 44 4 29" xfId="15127"/>
    <cellStyle name="Notas 44 4 3" xfId="4958"/>
    <cellStyle name="Notas 44 4 30" xfId="12555"/>
    <cellStyle name="Notas 44 4 31" xfId="12620"/>
    <cellStyle name="Notas 44 4 32" xfId="19830"/>
    <cellStyle name="Notas 44 4 33" xfId="20004"/>
    <cellStyle name="Notas 44 4 34" xfId="20627"/>
    <cellStyle name="Notas 44 4 35" xfId="20988"/>
    <cellStyle name="Notas 44 4 4" xfId="4354"/>
    <cellStyle name="Notas 44 4 5" xfId="3780"/>
    <cellStyle name="Notas 44 4 6" xfId="5290"/>
    <cellStyle name="Notas 44 4 7" xfId="5811"/>
    <cellStyle name="Notas 44 4 8" xfId="6316"/>
    <cellStyle name="Notas 44 4 9" xfId="6816"/>
    <cellStyle name="Notas 44 40" xfId="21088"/>
    <cellStyle name="Notas 44 5" xfId="1906"/>
    <cellStyle name="Notas 44 5 10" xfId="7319"/>
    <cellStyle name="Notas 44 5 11" xfId="7799"/>
    <cellStyle name="Notas 44 5 12" xfId="8261"/>
    <cellStyle name="Notas 44 5 13" xfId="10430"/>
    <cellStyle name="Notas 44 5 14" xfId="13571"/>
    <cellStyle name="Notas 44 5 15" xfId="10714"/>
    <cellStyle name="Notas 44 5 16" xfId="11662"/>
    <cellStyle name="Notas 44 5 17" xfId="14769"/>
    <cellStyle name="Notas 44 5 18" xfId="9285"/>
    <cellStyle name="Notas 44 5 19" xfId="15062"/>
    <cellStyle name="Notas 44 5 2" xfId="3422"/>
    <cellStyle name="Notas 44 5 20" xfId="11191"/>
    <cellStyle name="Notas 44 5 21" xfId="11510"/>
    <cellStyle name="Notas 44 5 22" xfId="12451"/>
    <cellStyle name="Notas 44 5 23" xfId="10111"/>
    <cellStyle name="Notas 44 5 24" xfId="11328"/>
    <cellStyle name="Notas 44 5 25" xfId="16379"/>
    <cellStyle name="Notas 44 5 26" xfId="16729"/>
    <cellStyle name="Notas 44 5 27" xfId="16437"/>
    <cellStyle name="Notas 44 5 28" xfId="13888"/>
    <cellStyle name="Notas 44 5 29" xfId="14490"/>
    <cellStyle name="Notas 44 5 3" xfId="4959"/>
    <cellStyle name="Notas 44 5 30" xfId="14884"/>
    <cellStyle name="Notas 44 5 31" xfId="15026"/>
    <cellStyle name="Notas 44 5 32" xfId="19831"/>
    <cellStyle name="Notas 44 5 33" xfId="19959"/>
    <cellStyle name="Notas 44 5 34" xfId="20628"/>
    <cellStyle name="Notas 44 5 35" xfId="21568"/>
    <cellStyle name="Notas 44 5 4" xfId="4353"/>
    <cellStyle name="Notas 44 5 5" xfId="3781"/>
    <cellStyle name="Notas 44 5 6" xfId="5295"/>
    <cellStyle name="Notas 44 5 7" xfId="5810"/>
    <cellStyle name="Notas 44 5 8" xfId="6315"/>
    <cellStyle name="Notas 44 5 9" xfId="6821"/>
    <cellStyle name="Notas 44 6" xfId="1907"/>
    <cellStyle name="Notas 44 6 10" xfId="7318"/>
    <cellStyle name="Notas 44 6 11" xfId="7798"/>
    <cellStyle name="Notas 44 6 12" xfId="8260"/>
    <cellStyle name="Notas 44 6 13" xfId="10431"/>
    <cellStyle name="Notas 44 6 14" xfId="13212"/>
    <cellStyle name="Notas 44 6 15" xfId="13298"/>
    <cellStyle name="Notas 44 6 16" xfId="10649"/>
    <cellStyle name="Notas 44 6 17" xfId="12872"/>
    <cellStyle name="Notas 44 6 18" xfId="10949"/>
    <cellStyle name="Notas 44 6 19" xfId="16391"/>
    <cellStyle name="Notas 44 6 2" xfId="3423"/>
    <cellStyle name="Notas 44 6 20" xfId="11357"/>
    <cellStyle name="Notas 44 6 21" xfId="9720"/>
    <cellStyle name="Notas 44 6 22" xfId="14733"/>
    <cellStyle name="Notas 44 6 23" xfId="11763"/>
    <cellStyle name="Notas 44 6 24" xfId="14276"/>
    <cellStyle name="Notas 44 6 25" xfId="12674"/>
    <cellStyle name="Notas 44 6 26" xfId="17413"/>
    <cellStyle name="Notas 44 6 27" xfId="17723"/>
    <cellStyle name="Notas 44 6 28" xfId="18019"/>
    <cellStyle name="Notas 44 6 29" xfId="18291"/>
    <cellStyle name="Notas 44 6 3" xfId="4960"/>
    <cellStyle name="Notas 44 6 30" xfId="18546"/>
    <cellStyle name="Notas 44 6 31" xfId="18772"/>
    <cellStyle name="Notas 44 6 32" xfId="19832"/>
    <cellStyle name="Notas 44 6 33" xfId="19984"/>
    <cellStyle name="Notas 44 6 34" xfId="20629"/>
    <cellStyle name="Notas 44 6 35" xfId="21539"/>
    <cellStyle name="Notas 44 6 4" xfId="4352"/>
    <cellStyle name="Notas 44 6 5" xfId="3782"/>
    <cellStyle name="Notas 44 6 6" xfId="5294"/>
    <cellStyle name="Notas 44 6 7" xfId="5809"/>
    <cellStyle name="Notas 44 6 8" xfId="6314"/>
    <cellStyle name="Notas 44 6 9" xfId="6820"/>
    <cellStyle name="Notas 44 7" xfId="3418"/>
    <cellStyle name="Notas 44 8" xfId="4955"/>
    <cellStyle name="Notas 44 9" xfId="4357"/>
    <cellStyle name="Notas 45" xfId="1908"/>
    <cellStyle name="Notas 45 10" xfId="3783"/>
    <cellStyle name="Notas 45 11" xfId="5293"/>
    <cellStyle name="Notas 45 12" xfId="5808"/>
    <cellStyle name="Notas 45 13" xfId="6313"/>
    <cellStyle name="Notas 45 14" xfId="6819"/>
    <cellStyle name="Notas 45 15" xfId="7317"/>
    <cellStyle name="Notas 45 16" xfId="7797"/>
    <cellStyle name="Notas 45 17" xfId="8259"/>
    <cellStyle name="Notas 45 18" xfId="10432"/>
    <cellStyle name="Notas 45 19" xfId="12851"/>
    <cellStyle name="Notas 45 2" xfId="1909"/>
    <cellStyle name="Notas 45 2 10" xfId="7310"/>
    <cellStyle name="Notas 45 2 11" xfId="7796"/>
    <cellStyle name="Notas 45 2 12" xfId="8258"/>
    <cellStyle name="Notas 45 2 13" xfId="10433"/>
    <cellStyle name="Notas 45 2 14" xfId="11683"/>
    <cellStyle name="Notas 45 2 15" xfId="13745"/>
    <cellStyle name="Notas 45 2 16" xfId="10612"/>
    <cellStyle name="Notas 45 2 17" xfId="14929"/>
    <cellStyle name="Notas 45 2 18" xfId="9130"/>
    <cellStyle name="Notas 45 2 19" xfId="13175"/>
    <cellStyle name="Notas 45 2 2" xfId="3425"/>
    <cellStyle name="Notas 45 2 20" xfId="11870"/>
    <cellStyle name="Notas 45 2 21" xfId="11042"/>
    <cellStyle name="Notas 45 2 22" xfId="15368"/>
    <cellStyle name="Notas 45 2 23" xfId="15412"/>
    <cellStyle name="Notas 45 2 24" xfId="14530"/>
    <cellStyle name="Notas 45 2 25" xfId="17415"/>
    <cellStyle name="Notas 45 2 26" xfId="17725"/>
    <cellStyle name="Notas 45 2 27" xfId="18021"/>
    <cellStyle name="Notas 45 2 28" xfId="18293"/>
    <cellStyle name="Notas 45 2 29" xfId="18548"/>
    <cellStyle name="Notas 45 2 3" xfId="4962"/>
    <cellStyle name="Notas 45 2 30" xfId="18774"/>
    <cellStyle name="Notas 45 2 31" xfId="18967"/>
    <cellStyle name="Notas 45 2 32" xfId="19834"/>
    <cellStyle name="Notas 45 2 33" xfId="20289"/>
    <cellStyle name="Notas 45 2 34" xfId="20631"/>
    <cellStyle name="Notas 45 2 35" xfId="21526"/>
    <cellStyle name="Notas 45 2 4" xfId="4350"/>
    <cellStyle name="Notas 45 2 5" xfId="3784"/>
    <cellStyle name="Notas 45 2 6" xfId="5292"/>
    <cellStyle name="Notas 45 2 7" xfId="5807"/>
    <cellStyle name="Notas 45 2 8" xfId="6306"/>
    <cellStyle name="Notas 45 2 9" xfId="6818"/>
    <cellStyle name="Notas 45 20" xfId="14493"/>
    <cellStyle name="Notas 45 21" xfId="9225"/>
    <cellStyle name="Notas 45 22" xfId="15035"/>
    <cellStyle name="Notas 45 23" xfId="15422"/>
    <cellStyle name="Notas 45 24" xfId="16703"/>
    <cellStyle name="Notas 45 25" xfId="11162"/>
    <cellStyle name="Notas 45 26" xfId="12717"/>
    <cellStyle name="Notas 45 27" xfId="16541"/>
    <cellStyle name="Notas 45 28" xfId="15805"/>
    <cellStyle name="Notas 45 29" xfId="9805"/>
    <cellStyle name="Notas 45 3" xfId="1910"/>
    <cellStyle name="Notas 45 3 10" xfId="7315"/>
    <cellStyle name="Notas 45 3 11" xfId="7789"/>
    <cellStyle name="Notas 45 3 12" xfId="8251"/>
    <cellStyle name="Notas 45 3 13" xfId="10434"/>
    <cellStyle name="Notas 45 3 14" xfId="12191"/>
    <cellStyle name="Notas 45 3 15" xfId="14988"/>
    <cellStyle name="Notas 45 3 16" xfId="12163"/>
    <cellStyle name="Notas 45 3 17" xfId="15124"/>
    <cellStyle name="Notas 45 3 18" xfId="11020"/>
    <cellStyle name="Notas 45 3 19" xfId="10550"/>
    <cellStyle name="Notas 45 3 2" xfId="3426"/>
    <cellStyle name="Notas 45 3 20" xfId="11715"/>
    <cellStyle name="Notas 45 3 21" xfId="12966"/>
    <cellStyle name="Notas 45 3 22" xfId="16673"/>
    <cellStyle name="Notas 45 3 23" xfId="12811"/>
    <cellStyle name="Notas 45 3 24" xfId="16594"/>
    <cellStyle name="Notas 45 3 25" xfId="14368"/>
    <cellStyle name="Notas 45 3 26" xfId="14423"/>
    <cellStyle name="Notas 45 3 27" xfId="13394"/>
    <cellStyle name="Notas 45 3 28" xfId="10005"/>
    <cellStyle name="Notas 45 3 29" xfId="9618"/>
    <cellStyle name="Notas 45 3 3" xfId="4963"/>
    <cellStyle name="Notas 45 3 30" xfId="11555"/>
    <cellStyle name="Notas 45 3 31" xfId="17405"/>
    <cellStyle name="Notas 45 3 32" xfId="19835"/>
    <cellStyle name="Notas 45 3 33" xfId="19991"/>
    <cellStyle name="Notas 45 3 34" xfId="20632"/>
    <cellStyle name="Notas 45 3 35" xfId="21518"/>
    <cellStyle name="Notas 45 3 4" xfId="4349"/>
    <cellStyle name="Notas 45 3 5" xfId="3785"/>
    <cellStyle name="Notas 45 3 6" xfId="5291"/>
    <cellStyle name="Notas 45 3 7" xfId="5800"/>
    <cellStyle name="Notas 45 3 8" xfId="6311"/>
    <cellStyle name="Notas 45 3 9" xfId="6817"/>
    <cellStyle name="Notas 45 30" xfId="13056"/>
    <cellStyle name="Notas 45 31" xfId="11350"/>
    <cellStyle name="Notas 45 32" xfId="12894"/>
    <cellStyle name="Notas 45 33" xfId="17449"/>
    <cellStyle name="Notas 45 34" xfId="17758"/>
    <cellStyle name="Notas 45 35" xfId="18053"/>
    <cellStyle name="Notas 45 36" xfId="18323"/>
    <cellStyle name="Notas 45 37" xfId="19833"/>
    <cellStyle name="Notas 45 38" xfId="20293"/>
    <cellStyle name="Notas 45 39" xfId="20630"/>
    <cellStyle name="Notas 45 4" xfId="1911"/>
    <cellStyle name="Notas 45 4 10" xfId="7314"/>
    <cellStyle name="Notas 45 4 11" xfId="7794"/>
    <cellStyle name="Notas 45 4 12" xfId="8256"/>
    <cellStyle name="Notas 45 4 13" xfId="10435"/>
    <cellStyle name="Notas 45 4 14" xfId="12512"/>
    <cellStyle name="Notas 45 4 15" xfId="11900"/>
    <cellStyle name="Notas 45 4 16" xfId="13785"/>
    <cellStyle name="Notas 45 4 17" xfId="10577"/>
    <cellStyle name="Notas 45 4 18" xfId="11206"/>
    <cellStyle name="Notas 45 4 19" xfId="15963"/>
    <cellStyle name="Notas 45 4 2" xfId="3427"/>
    <cellStyle name="Notas 45 4 20" xfId="13354"/>
    <cellStyle name="Notas 45 4 21" xfId="16731"/>
    <cellStyle name="Notas 45 4 22" xfId="15878"/>
    <cellStyle name="Notas 45 4 23" xfId="13499"/>
    <cellStyle name="Notas 45 4 24" xfId="12887"/>
    <cellStyle name="Notas 45 4 25" xfId="15633"/>
    <cellStyle name="Notas 45 4 26" xfId="17232"/>
    <cellStyle name="Notas 45 4 27" xfId="17552"/>
    <cellStyle name="Notas 45 4 28" xfId="17854"/>
    <cellStyle name="Notas 45 4 29" xfId="18142"/>
    <cellStyle name="Notas 45 4 3" xfId="4964"/>
    <cellStyle name="Notas 45 4 30" xfId="18409"/>
    <cellStyle name="Notas 45 4 31" xfId="18650"/>
    <cellStyle name="Notas 45 4 32" xfId="19836"/>
    <cellStyle name="Notas 45 4 33" xfId="20283"/>
    <cellStyle name="Notas 45 4 34" xfId="20633"/>
    <cellStyle name="Notas 45 4 35" xfId="21509"/>
    <cellStyle name="Notas 45 4 4" xfId="4348"/>
    <cellStyle name="Notas 45 4 5" xfId="3786"/>
    <cellStyle name="Notas 45 4 6" xfId="5284"/>
    <cellStyle name="Notas 45 4 7" xfId="5805"/>
    <cellStyle name="Notas 45 4 8" xfId="6310"/>
    <cellStyle name="Notas 45 4 9" xfId="6810"/>
    <cellStyle name="Notas 45 40" xfId="21533"/>
    <cellStyle name="Notas 45 5" xfId="1912"/>
    <cellStyle name="Notas 45 5 10" xfId="7313"/>
    <cellStyle name="Notas 45 5 11" xfId="7793"/>
    <cellStyle name="Notas 45 5 12" xfId="8255"/>
    <cellStyle name="Notas 45 5 13" xfId="10436"/>
    <cellStyle name="Notas 45 5 14" xfId="11412"/>
    <cellStyle name="Notas 45 5 15" xfId="12376"/>
    <cellStyle name="Notas 45 5 16" xfId="11927"/>
    <cellStyle name="Notas 45 5 17" xfId="12047"/>
    <cellStyle name="Notas 45 5 18" xfId="13818"/>
    <cellStyle name="Notas 45 5 19" xfId="12640"/>
    <cellStyle name="Notas 45 5 2" xfId="3428"/>
    <cellStyle name="Notas 45 5 20" xfId="9344"/>
    <cellStyle name="Notas 45 5 21" xfId="13380"/>
    <cellStyle name="Notas 45 5 22" xfId="13857"/>
    <cellStyle name="Notas 45 5 23" xfId="11268"/>
    <cellStyle name="Notas 45 5 24" xfId="15630"/>
    <cellStyle name="Notas 45 5 25" xfId="16494"/>
    <cellStyle name="Notas 45 5 26" xfId="16093"/>
    <cellStyle name="Notas 45 5 27" xfId="15456"/>
    <cellStyle name="Notas 45 5 28" xfId="10585"/>
    <cellStyle name="Notas 45 5 29" xfId="13102"/>
    <cellStyle name="Notas 45 5 3" xfId="4965"/>
    <cellStyle name="Notas 45 5 30" xfId="14639"/>
    <cellStyle name="Notas 45 5 31" xfId="9806"/>
    <cellStyle name="Notas 45 5 32" xfId="19837"/>
    <cellStyle name="Notas 45 5 33" xfId="20277"/>
    <cellStyle name="Notas 45 5 34" xfId="20634"/>
    <cellStyle name="Notas 45 5 35" xfId="21502"/>
    <cellStyle name="Notas 45 5 4" xfId="4347"/>
    <cellStyle name="Notas 45 5 5" xfId="3787"/>
    <cellStyle name="Notas 45 5 6" xfId="5289"/>
    <cellStyle name="Notas 45 5 7" xfId="5804"/>
    <cellStyle name="Notas 45 5 8" xfId="6309"/>
    <cellStyle name="Notas 45 5 9" xfId="6815"/>
    <cellStyle name="Notas 45 6" xfId="1913"/>
    <cellStyle name="Notas 45 6 10" xfId="7312"/>
    <cellStyle name="Notas 45 6 11" xfId="7792"/>
    <cellStyle name="Notas 45 6 12" xfId="8254"/>
    <cellStyle name="Notas 45 6 13" xfId="10437"/>
    <cellStyle name="Notas 45 6 14" xfId="13918"/>
    <cellStyle name="Notas 45 6 15" xfId="10124"/>
    <cellStyle name="Notas 45 6 16" xfId="14003"/>
    <cellStyle name="Notas 45 6 17" xfId="10035"/>
    <cellStyle name="Notas 45 6 18" xfId="12081"/>
    <cellStyle name="Notas 45 6 19" xfId="11613"/>
    <cellStyle name="Notas 45 6 2" xfId="3429"/>
    <cellStyle name="Notas 45 6 20" xfId="14308"/>
    <cellStyle name="Notas 45 6 21" xfId="16092"/>
    <cellStyle name="Notas 45 6 22" xfId="16588"/>
    <cellStyle name="Notas 45 6 23" xfId="10746"/>
    <cellStyle name="Notas 45 6 24" xfId="11291"/>
    <cellStyle name="Notas 45 6 25" xfId="11562"/>
    <cellStyle name="Notas 45 6 26" xfId="16124"/>
    <cellStyle name="Notas 45 6 27" xfId="15416"/>
    <cellStyle name="Notas 45 6 28" xfId="15367"/>
    <cellStyle name="Notas 45 6 29" xfId="10176"/>
    <cellStyle name="Notas 45 6 3" xfId="4966"/>
    <cellStyle name="Notas 45 6 30" xfId="9426"/>
    <cellStyle name="Notas 45 6 31" xfId="13688"/>
    <cellStyle name="Notas 45 6 32" xfId="19838"/>
    <cellStyle name="Notas 45 6 33" xfId="20271"/>
    <cellStyle name="Notas 45 6 34" xfId="20635"/>
    <cellStyle name="Notas 45 6 35" xfId="21495"/>
    <cellStyle name="Notas 45 6 4" xfId="4346"/>
    <cellStyle name="Notas 45 6 5" xfId="3788"/>
    <cellStyle name="Notas 45 6 6" xfId="5288"/>
    <cellStyle name="Notas 45 6 7" xfId="5803"/>
    <cellStyle name="Notas 45 6 8" xfId="6308"/>
    <cellStyle name="Notas 45 6 9" xfId="6814"/>
    <cellStyle name="Notas 45 7" xfId="3424"/>
    <cellStyle name="Notas 45 8" xfId="4961"/>
    <cellStyle name="Notas 45 9" xfId="4351"/>
    <cellStyle name="Notas 46" xfId="1914"/>
    <cellStyle name="Notas 46 10" xfId="7311"/>
    <cellStyle name="Notas 46 11" xfId="7791"/>
    <cellStyle name="Notas 46 12" xfId="8253"/>
    <cellStyle name="Notas 46 13" xfId="10438"/>
    <cellStyle name="Notas 46 14" xfId="13572"/>
    <cellStyle name="Notas 46 15" xfId="10713"/>
    <cellStyle name="Notas 46 16" xfId="12879"/>
    <cellStyle name="Notas 46 17" xfId="10944"/>
    <cellStyle name="Notas 46 18" xfId="13244"/>
    <cellStyle name="Notas 46 19" xfId="11175"/>
    <cellStyle name="Notas 46 2" xfId="3430"/>
    <cellStyle name="Notas 46 20" xfId="16296"/>
    <cellStyle name="Notas 46 21" xfId="14309"/>
    <cellStyle name="Notas 46 22" xfId="15813"/>
    <cellStyle name="Notas 46 23" xfId="14640"/>
    <cellStyle name="Notas 46 24" xfId="13482"/>
    <cellStyle name="Notas 46 25" xfId="16561"/>
    <cellStyle name="Notas 46 26" xfId="12541"/>
    <cellStyle name="Notas 46 27" xfId="14041"/>
    <cellStyle name="Notas 46 28" xfId="16826"/>
    <cellStyle name="Notas 46 29" xfId="15407"/>
    <cellStyle name="Notas 46 3" xfId="4967"/>
    <cellStyle name="Notas 46 30" xfId="10818"/>
    <cellStyle name="Notas 46 31" xfId="16152"/>
    <cellStyle name="Notas 46 32" xfId="19839"/>
    <cellStyle name="Notas 46 33" xfId="20265"/>
    <cellStyle name="Notas 46 34" xfId="20636"/>
    <cellStyle name="Notas 46 35" xfId="21257"/>
    <cellStyle name="Notas 46 4" xfId="4345"/>
    <cellStyle name="Notas 46 5" xfId="3789"/>
    <cellStyle name="Notas 46 6" xfId="5287"/>
    <cellStyle name="Notas 46 7" xfId="5802"/>
    <cellStyle name="Notas 46 8" xfId="6307"/>
    <cellStyle name="Notas 46 9" xfId="6813"/>
    <cellStyle name="Notas 47" xfId="1915"/>
    <cellStyle name="Notas 47 10" xfId="7304"/>
    <cellStyle name="Notas 47 11" xfId="7790"/>
    <cellStyle name="Notas 47 12" xfId="8252"/>
    <cellStyle name="Notas 47 13" xfId="10439"/>
    <cellStyle name="Notas 47 14" xfId="13207"/>
    <cellStyle name="Notas 47 15" xfId="12299"/>
    <cellStyle name="Notas 47 16" xfId="12109"/>
    <cellStyle name="Notas 47 17" xfId="12039"/>
    <cellStyle name="Notas 47 18" xfId="14372"/>
    <cellStyle name="Notas 47 19" xfId="13252"/>
    <cellStyle name="Notas 47 2" xfId="3431"/>
    <cellStyle name="Notas 47 20" xfId="14170"/>
    <cellStyle name="Notas 47 21" xfId="17386"/>
    <cellStyle name="Notas 47 22" xfId="17698"/>
    <cellStyle name="Notas 47 23" xfId="17995"/>
    <cellStyle name="Notas 47 24" xfId="18269"/>
    <cellStyle name="Notas 47 25" xfId="18527"/>
    <cellStyle name="Notas 47 26" xfId="18754"/>
    <cellStyle name="Notas 47 27" xfId="18949"/>
    <cellStyle name="Notas 47 28" xfId="19114"/>
    <cellStyle name="Notas 47 29" xfId="19252"/>
    <cellStyle name="Notas 47 3" xfId="4968"/>
    <cellStyle name="Notas 47 30" xfId="19369"/>
    <cellStyle name="Notas 47 31" xfId="19450"/>
    <cellStyle name="Notas 47 32" xfId="19840"/>
    <cellStyle name="Notas 47 33" xfId="20259"/>
    <cellStyle name="Notas 47 34" xfId="20637"/>
    <cellStyle name="Notas 47 35" xfId="21267"/>
    <cellStyle name="Notas 47 4" xfId="4344"/>
    <cellStyle name="Notas 47 5" xfId="3790"/>
    <cellStyle name="Notas 47 6" xfId="5286"/>
    <cellStyle name="Notas 47 7" xfId="5801"/>
    <cellStyle name="Notas 47 8" xfId="6300"/>
    <cellStyle name="Notas 47 9" xfId="6812"/>
    <cellStyle name="Notas 48" xfId="1916"/>
    <cellStyle name="Notas 48 10" xfId="7309"/>
    <cellStyle name="Notas 48 11" xfId="7783"/>
    <cellStyle name="Notas 48 12" xfId="8245"/>
    <cellStyle name="Notas 48 13" xfId="10440"/>
    <cellStyle name="Notas 48 14" xfId="12858"/>
    <cellStyle name="Notas 48 15" xfId="15254"/>
    <cellStyle name="Notas 48 16" xfId="15753"/>
    <cellStyle name="Notas 48 17" xfId="16117"/>
    <cellStyle name="Notas 48 18" xfId="16470"/>
    <cellStyle name="Notas 48 19" xfId="15239"/>
    <cellStyle name="Notas 48 2" xfId="3432"/>
    <cellStyle name="Notas 48 20" xfId="15488"/>
    <cellStyle name="Notas 48 21" xfId="15485"/>
    <cellStyle name="Notas 48 22" xfId="13943"/>
    <cellStyle name="Notas 48 23" xfId="16392"/>
    <cellStyle name="Notas 48 24" xfId="9531"/>
    <cellStyle name="Notas 48 25" xfId="17204"/>
    <cellStyle name="Notas 48 26" xfId="17524"/>
    <cellStyle name="Notas 48 27" xfId="17828"/>
    <cellStyle name="Notas 48 28" xfId="18118"/>
    <cellStyle name="Notas 48 29" xfId="18385"/>
    <cellStyle name="Notas 48 3" xfId="4969"/>
    <cellStyle name="Notas 48 30" xfId="18628"/>
    <cellStyle name="Notas 48 31" xfId="18843"/>
    <cellStyle name="Notas 48 32" xfId="19841"/>
    <cellStyle name="Notas 48 33" xfId="20253"/>
    <cellStyle name="Notas 48 34" xfId="20638"/>
    <cellStyle name="Notas 48 35" xfId="20954"/>
    <cellStyle name="Notas 48 4" xfId="4343"/>
    <cellStyle name="Notas 48 5" xfId="3791"/>
    <cellStyle name="Notas 48 6" xfId="5285"/>
    <cellStyle name="Notas 48 7" xfId="5794"/>
    <cellStyle name="Notas 48 8" xfId="6305"/>
    <cellStyle name="Notas 48 9" xfId="6811"/>
    <cellStyle name="Notas 49" xfId="1917"/>
    <cellStyle name="Notas 49 10" xfId="7308"/>
    <cellStyle name="Notas 49 11" xfId="7788"/>
    <cellStyle name="Notas 49 12" xfId="8250"/>
    <cellStyle name="Notas 49 13" xfId="10441"/>
    <cellStyle name="Notas 49 14" xfId="11682"/>
    <cellStyle name="Notas 49 15" xfId="14084"/>
    <cellStyle name="Notas 49 16" xfId="9953"/>
    <cellStyle name="Notas 49 17" xfId="13853"/>
    <cellStyle name="Notas 49 18" xfId="13034"/>
    <cellStyle name="Notas 49 19" xfId="14828"/>
    <cellStyle name="Notas 49 2" xfId="3433"/>
    <cellStyle name="Notas 49 20" xfId="9428"/>
    <cellStyle name="Notas 49 21" xfId="13617"/>
    <cellStyle name="Notas 49 22" xfId="15756"/>
    <cellStyle name="Notas 49 23" xfId="9860"/>
    <cellStyle name="Notas 49 24" xfId="13398"/>
    <cellStyle name="Notas 49 25" xfId="15099"/>
    <cellStyle name="Notas 49 26" xfId="9506"/>
    <cellStyle name="Notas 49 27" xfId="9350"/>
    <cellStyle name="Notas 49 28" xfId="10970"/>
    <cellStyle name="Notas 49 29" xfId="16958"/>
    <cellStyle name="Notas 49 3" xfId="4970"/>
    <cellStyle name="Notas 49 30" xfId="14070"/>
    <cellStyle name="Notas 49 31" xfId="9301"/>
    <cellStyle name="Notas 49 32" xfId="19842"/>
    <cellStyle name="Notas 49 33" xfId="20247"/>
    <cellStyle name="Notas 49 34" xfId="20639"/>
    <cellStyle name="Notas 49 35" xfId="20908"/>
    <cellStyle name="Notas 49 4" xfId="4342"/>
    <cellStyle name="Notas 49 5" xfId="3792"/>
    <cellStyle name="Notas 49 6" xfId="5278"/>
    <cellStyle name="Notas 49 7" xfId="5799"/>
    <cellStyle name="Notas 49 8" xfId="6304"/>
    <cellStyle name="Notas 49 9" xfId="6804"/>
    <cellStyle name="Notas 5" xfId="1918"/>
    <cellStyle name="Notas 5 10" xfId="4304"/>
    <cellStyle name="Notas 5 11" xfId="3839"/>
    <cellStyle name="Notas 5 12" xfId="5257"/>
    <cellStyle name="Notas 5 13" xfId="5775"/>
    <cellStyle name="Notas 5 14" xfId="6281"/>
    <cellStyle name="Notas 5 15" xfId="6786"/>
    <cellStyle name="Notas 5 16" xfId="7283"/>
    <cellStyle name="Notas 5 17" xfId="7764"/>
    <cellStyle name="Notas 5 18" xfId="8226"/>
    <cellStyle name="Notas 5 19" xfId="8630"/>
    <cellStyle name="Notas 5 2" xfId="1919"/>
    <cellStyle name="Notas 5 2 10" xfId="7284"/>
    <cellStyle name="Notas 5 2 11" xfId="7765"/>
    <cellStyle name="Notas 5 2 12" xfId="8227"/>
    <cellStyle name="Notas 5 2 13" xfId="8631"/>
    <cellStyle name="Notas 5 2 14" xfId="10443"/>
    <cellStyle name="Notas 5 2 15" xfId="12517"/>
    <cellStyle name="Notas 5 2 16" xfId="11971"/>
    <cellStyle name="Notas 5 2 17" xfId="15237"/>
    <cellStyle name="Notas 5 2 18" xfId="15736"/>
    <cellStyle name="Notas 5 2 19" xfId="16101"/>
    <cellStyle name="Notas 5 2 2" xfId="3055"/>
    <cellStyle name="Notas 5 2 20" xfId="12598"/>
    <cellStyle name="Notas 5 2 21" xfId="15130"/>
    <cellStyle name="Notas 5 2 22" xfId="16792"/>
    <cellStyle name="Notas 5 2 23" xfId="11863"/>
    <cellStyle name="Notas 5 2 24" xfId="16879"/>
    <cellStyle name="Notas 5 2 25" xfId="14350"/>
    <cellStyle name="Notas 5 2 26" xfId="14869"/>
    <cellStyle name="Notas 5 2 27" xfId="13396"/>
    <cellStyle name="Notas 5 2 28" xfId="10745"/>
    <cellStyle name="Notas 5 2 29" xfId="13510"/>
    <cellStyle name="Notas 5 2 3" xfId="3143"/>
    <cellStyle name="Notas 5 2 30" xfId="13629"/>
    <cellStyle name="Notas 5 2 31" xfId="16940"/>
    <cellStyle name="Notas 5 2 32" xfId="14705"/>
    <cellStyle name="Notas 5 2 33" xfId="19844"/>
    <cellStyle name="Notas 5 2 34" xfId="20227"/>
    <cellStyle name="Notas 5 2 35" xfId="20641"/>
    <cellStyle name="Notas 5 2 36" xfId="20824"/>
    <cellStyle name="Notas 5 2 4" xfId="4305"/>
    <cellStyle name="Notas 5 2 5" xfId="3838"/>
    <cellStyle name="Notas 5 2 6" xfId="5258"/>
    <cellStyle name="Notas 5 2 7" xfId="5776"/>
    <cellStyle name="Notas 5 2 8" xfId="6282"/>
    <cellStyle name="Notas 5 2 9" xfId="6787"/>
    <cellStyle name="Notas 5 20" xfId="10442"/>
    <cellStyle name="Notas 5 21" xfId="12186"/>
    <cellStyle name="Notas 5 22" xfId="11316"/>
    <cellStyle name="Notas 5 23" xfId="9712"/>
    <cellStyle name="Notas 5 24" xfId="11479"/>
    <cellStyle name="Notas 5 25" xfId="12924"/>
    <cellStyle name="Notas 5 26" xfId="11879"/>
    <cellStyle name="Notas 5 27" xfId="12889"/>
    <cellStyle name="Notas 5 28" xfId="14656"/>
    <cellStyle name="Notas 5 29" xfId="16145"/>
    <cellStyle name="Notas 5 3" xfId="1920"/>
    <cellStyle name="Notas 5 3 10" xfId="7285"/>
    <cellStyle name="Notas 5 3 11" xfId="7766"/>
    <cellStyle name="Notas 5 3 12" xfId="8228"/>
    <cellStyle name="Notas 5 3 13" xfId="8632"/>
    <cellStyle name="Notas 5 3 14" xfId="10444"/>
    <cellStyle name="Notas 5 3 15" xfId="11417"/>
    <cellStyle name="Notas 5 3 16" xfId="11343"/>
    <cellStyle name="Notas 5 3 17" xfId="11352"/>
    <cellStyle name="Notas 5 3 18" xfId="12658"/>
    <cellStyle name="Notas 5 3 19" xfId="11572"/>
    <cellStyle name="Notas 5 3 2" xfId="3056"/>
    <cellStyle name="Notas 5 3 20" xfId="12112"/>
    <cellStyle name="Notas 5 3 21" xfId="13113"/>
    <cellStyle name="Notas 5 3 22" xfId="11515"/>
    <cellStyle name="Notas 5 3 23" xfId="15912"/>
    <cellStyle name="Notas 5 3 24" xfId="14875"/>
    <cellStyle name="Notas 5 3 25" xfId="16443"/>
    <cellStyle name="Notas 5 3 26" xfId="15076"/>
    <cellStyle name="Notas 5 3 27" xfId="12300"/>
    <cellStyle name="Notas 5 3 28" xfId="15959"/>
    <cellStyle name="Notas 5 3 29" xfId="16313"/>
    <cellStyle name="Notas 5 3 3" xfId="3144"/>
    <cellStyle name="Notas 5 3 30" xfId="11237"/>
    <cellStyle name="Notas 5 3 31" xfId="15266"/>
    <cellStyle name="Notas 5 3 32" xfId="9126"/>
    <cellStyle name="Notas 5 3 33" xfId="19845"/>
    <cellStyle name="Notas 5 3 34" xfId="20159"/>
    <cellStyle name="Notas 5 3 35" xfId="20642"/>
    <cellStyle name="Notas 5 3 36" xfId="20814"/>
    <cellStyle name="Notas 5 3 4" xfId="4306"/>
    <cellStyle name="Notas 5 3 5" xfId="3837"/>
    <cellStyle name="Notas 5 3 6" xfId="5259"/>
    <cellStyle name="Notas 5 3 7" xfId="5777"/>
    <cellStyle name="Notas 5 3 8" xfId="6283"/>
    <cellStyle name="Notas 5 3 9" xfId="6788"/>
    <cellStyle name="Notas 5 30" xfId="14637"/>
    <cellStyle name="Notas 5 31" xfId="12597"/>
    <cellStyle name="Notas 5 32" xfId="17257"/>
    <cellStyle name="Notas 5 33" xfId="17575"/>
    <cellStyle name="Notas 5 34" xfId="17876"/>
    <cellStyle name="Notas 5 35" xfId="18163"/>
    <cellStyle name="Notas 5 36" xfId="18429"/>
    <cellStyle name="Notas 5 37" xfId="18668"/>
    <cellStyle name="Notas 5 38" xfId="18877"/>
    <cellStyle name="Notas 5 39" xfId="19843"/>
    <cellStyle name="Notas 5 4" xfId="1921"/>
    <cellStyle name="Notas 5 4 10" xfId="7286"/>
    <cellStyle name="Notas 5 4 11" xfId="7767"/>
    <cellStyle name="Notas 5 4 12" xfId="8229"/>
    <cellStyle name="Notas 5 4 13" xfId="8633"/>
    <cellStyle name="Notas 5 4 14" xfId="10445"/>
    <cellStyle name="Notas 5 4 15" xfId="14917"/>
    <cellStyle name="Notas 5 4 16" xfId="9142"/>
    <cellStyle name="Notas 5 4 17" xfId="12615"/>
    <cellStyle name="Notas 5 4 18" xfId="12957"/>
    <cellStyle name="Notas 5 4 19" xfId="14109"/>
    <cellStyle name="Notas 5 4 2" xfId="3057"/>
    <cellStyle name="Notas 5 4 20" xfId="14217"/>
    <cellStyle name="Notas 5 4 21" xfId="11388"/>
    <cellStyle name="Notas 5 4 22" xfId="10923"/>
    <cellStyle name="Notas 5 4 23" xfId="15083"/>
    <cellStyle name="Notas 5 4 24" xfId="17440"/>
    <cellStyle name="Notas 5 4 25" xfId="17750"/>
    <cellStyle name="Notas 5 4 26" xfId="18046"/>
    <cellStyle name="Notas 5 4 27" xfId="18317"/>
    <cellStyle name="Notas 5 4 28" xfId="18568"/>
    <cellStyle name="Notas 5 4 29" xfId="18791"/>
    <cellStyle name="Notas 5 4 3" xfId="3145"/>
    <cellStyle name="Notas 5 4 30" xfId="18982"/>
    <cellStyle name="Notas 5 4 31" xfId="19142"/>
    <cellStyle name="Notas 5 4 32" xfId="19277"/>
    <cellStyle name="Notas 5 4 33" xfId="19846"/>
    <cellStyle name="Notas 5 4 34" xfId="19949"/>
    <cellStyle name="Notas 5 4 35" xfId="20643"/>
    <cellStyle name="Notas 5 4 36" xfId="20829"/>
    <cellStyle name="Notas 5 4 4" xfId="4307"/>
    <cellStyle name="Notas 5 4 5" xfId="3836"/>
    <cellStyle name="Notas 5 4 6" xfId="5254"/>
    <cellStyle name="Notas 5 4 7" xfId="5778"/>
    <cellStyle name="Notas 5 4 8" xfId="6284"/>
    <cellStyle name="Notas 5 4 9" xfId="6783"/>
    <cellStyle name="Notas 5 40" xfId="20246"/>
    <cellStyle name="Notas 5 41" xfId="20640"/>
    <cellStyle name="Notas 5 42" xfId="20819"/>
    <cellStyle name="Notas 5 5" xfId="1922"/>
    <cellStyle name="Notas 5 5 10" xfId="7287"/>
    <cellStyle name="Notas 5 5 11" xfId="7763"/>
    <cellStyle name="Notas 5 5 12" xfId="8225"/>
    <cellStyle name="Notas 5 5 13" xfId="8629"/>
    <cellStyle name="Notas 5 5 14" xfId="10446"/>
    <cellStyle name="Notas 5 5 15" xfId="14586"/>
    <cellStyle name="Notas 5 5 16" xfId="9458"/>
    <cellStyle name="Notas 5 5 17" xfId="12593"/>
    <cellStyle name="Notas 5 5 18" xfId="15329"/>
    <cellStyle name="Notas 5 5 19" xfId="11596"/>
    <cellStyle name="Notas 5 5 2" xfId="3058"/>
    <cellStyle name="Notas 5 5 20" xfId="10098"/>
    <cellStyle name="Notas 5 5 21" xfId="14001"/>
    <cellStyle name="Notas 5 5 22" xfId="11610"/>
    <cellStyle name="Notas 5 5 23" xfId="9231"/>
    <cellStyle name="Notas 5 5 24" xfId="16060"/>
    <cellStyle name="Notas 5 5 25" xfId="17201"/>
    <cellStyle name="Notas 5 5 26" xfId="17521"/>
    <cellStyle name="Notas 5 5 27" xfId="17825"/>
    <cellStyle name="Notas 5 5 28" xfId="18115"/>
    <cellStyle name="Notas 5 5 29" xfId="18382"/>
    <cellStyle name="Notas 5 5 3" xfId="3146"/>
    <cellStyle name="Notas 5 5 30" xfId="18625"/>
    <cellStyle name="Notas 5 5 31" xfId="18840"/>
    <cellStyle name="Notas 5 5 32" xfId="19025"/>
    <cellStyle name="Notas 5 5 33" xfId="19847"/>
    <cellStyle name="Notas 5 5 34" xfId="20125"/>
    <cellStyle name="Notas 5 5 35" xfId="20644"/>
    <cellStyle name="Notas 5 5 36" xfId="21579"/>
    <cellStyle name="Notas 5 5 4" xfId="4308"/>
    <cellStyle name="Notas 5 5 5" xfId="3835"/>
    <cellStyle name="Notas 5 5 6" xfId="5261"/>
    <cellStyle name="Notas 5 5 7" xfId="5773"/>
    <cellStyle name="Notas 5 5 8" xfId="6279"/>
    <cellStyle name="Notas 5 5 9" xfId="5721"/>
    <cellStyle name="Notas 5 6" xfId="1923"/>
    <cellStyle name="Notas 5 6 10" xfId="7282"/>
    <cellStyle name="Notas 5 6 11" xfId="6733"/>
    <cellStyle name="Notas 5 6 12" xfId="7232"/>
    <cellStyle name="Notas 5 6 13" xfId="7731"/>
    <cellStyle name="Notas 5 6 14" xfId="10447"/>
    <cellStyle name="Notas 5 6 15" xfId="14260"/>
    <cellStyle name="Notas 5 6 16" xfId="9775"/>
    <cellStyle name="Notas 5 6 17" xfId="14886"/>
    <cellStyle name="Notas 5 6 18" xfId="9171"/>
    <cellStyle name="Notas 5 6 19" xfId="15039"/>
    <cellStyle name="Notas 5 6 2" xfId="3059"/>
    <cellStyle name="Notas 5 6 20" xfId="9964"/>
    <cellStyle name="Notas 5 6 21" xfId="15846"/>
    <cellStyle name="Notas 5 6 22" xfId="9722"/>
    <cellStyle name="Notas 5 6 23" xfId="10845"/>
    <cellStyle name="Notas 5 6 24" xfId="16412"/>
    <cellStyle name="Notas 5 6 25" xfId="11390"/>
    <cellStyle name="Notas 5 6 26" xfId="13447"/>
    <cellStyle name="Notas 5 6 27" xfId="9928"/>
    <cellStyle name="Notas 5 6 28" xfId="14817"/>
    <cellStyle name="Notas 5 6 29" xfId="11621"/>
    <cellStyle name="Notas 5 6 3" xfId="3147"/>
    <cellStyle name="Notas 5 6 30" xfId="11540"/>
    <cellStyle name="Notas 5 6 31" xfId="12707"/>
    <cellStyle name="Notas 5 6 32" xfId="13514"/>
    <cellStyle name="Notas 5 6 33" xfId="19848"/>
    <cellStyle name="Notas 5 6 34" xfId="20147"/>
    <cellStyle name="Notas 5 6 35" xfId="20645"/>
    <cellStyle name="Notas 5 6 36" xfId="21570"/>
    <cellStyle name="Notas 5 6 4" xfId="4309"/>
    <cellStyle name="Notas 5 6 5" xfId="3834"/>
    <cellStyle name="Notas 5 6 6" xfId="5262"/>
    <cellStyle name="Notas 5 6 7" xfId="3893"/>
    <cellStyle name="Notas 5 6 8" xfId="5202"/>
    <cellStyle name="Notas 5 6 9" xfId="6657"/>
    <cellStyle name="Notas 5 7" xfId="3054"/>
    <cellStyle name="Notas 5 8" xfId="3060"/>
    <cellStyle name="Notas 5 9" xfId="3142"/>
    <cellStyle name="Notas 50" xfId="1924"/>
    <cellStyle name="Notas 50 10" xfId="7307"/>
    <cellStyle name="Notas 50 11" xfId="7787"/>
    <cellStyle name="Notas 50 12" xfId="8249"/>
    <cellStyle name="Notas 50 13" xfId="10448"/>
    <cellStyle name="Notas 50 14" xfId="13919"/>
    <cellStyle name="Notas 50 15" xfId="10123"/>
    <cellStyle name="Notas 50 16" xfId="14354"/>
    <cellStyle name="Notas 50 17" xfId="9693"/>
    <cellStyle name="Notas 50 18" xfId="11751"/>
    <cellStyle name="Notas 50 19" xfId="10852"/>
    <cellStyle name="Notas 50 2" xfId="3434"/>
    <cellStyle name="Notas 50 20" xfId="12786"/>
    <cellStyle name="Notas 50 21" xfId="9951"/>
    <cellStyle name="Notas 50 22" xfId="16753"/>
    <cellStyle name="Notas 50 23" xfId="16979"/>
    <cellStyle name="Notas 50 24" xfId="13119"/>
    <cellStyle name="Notas 50 25" xfId="17220"/>
    <cellStyle name="Notas 50 26" xfId="17540"/>
    <cellStyle name="Notas 50 27" xfId="17843"/>
    <cellStyle name="Notas 50 28" xfId="18132"/>
    <cellStyle name="Notas 50 29" xfId="18399"/>
    <cellStyle name="Notas 50 3" xfId="4971"/>
    <cellStyle name="Notas 50 30" xfId="18641"/>
    <cellStyle name="Notas 50 31" xfId="18855"/>
    <cellStyle name="Notas 50 32" xfId="19849"/>
    <cellStyle name="Notas 50 33" xfId="20096"/>
    <cellStyle name="Notas 50 34" xfId="20646"/>
    <cellStyle name="Notas 50 35" xfId="21544"/>
    <cellStyle name="Notas 50 4" xfId="4341"/>
    <cellStyle name="Notas 50 5" xfId="3793"/>
    <cellStyle name="Notas 50 6" xfId="5283"/>
    <cellStyle name="Notas 50 7" xfId="5798"/>
    <cellStyle name="Notas 50 8" xfId="6303"/>
    <cellStyle name="Notas 50 9" xfId="6809"/>
    <cellStyle name="Notas 51" xfId="1925"/>
    <cellStyle name="Notas 51 10" xfId="7306"/>
    <cellStyle name="Notas 51 11" xfId="7786"/>
    <cellStyle name="Notas 51 12" xfId="8248"/>
    <cellStyle name="Notas 51 13" xfId="10449"/>
    <cellStyle name="Notas 51 14" xfId="13567"/>
    <cellStyle name="Notas 51 15" xfId="10718"/>
    <cellStyle name="Notas 51 16" xfId="14945"/>
    <cellStyle name="Notas 51 17" xfId="9117"/>
    <cellStyle name="Notas 51 18" xfId="12996"/>
    <cellStyle name="Notas 51 19" xfId="15195"/>
    <cellStyle name="Notas 51 2" xfId="3435"/>
    <cellStyle name="Notas 51 20" xfId="17141"/>
    <cellStyle name="Notas 51 21" xfId="15936"/>
    <cellStyle name="Notas 51 22" xfId="9291"/>
    <cellStyle name="Notas 51 23" xfId="14495"/>
    <cellStyle name="Notas 51 24" xfId="17384"/>
    <cellStyle name="Notas 51 25" xfId="17696"/>
    <cellStyle name="Notas 51 26" xfId="17993"/>
    <cellStyle name="Notas 51 27" xfId="18268"/>
    <cellStyle name="Notas 51 28" xfId="18526"/>
    <cellStyle name="Notas 51 29" xfId="18753"/>
    <cellStyle name="Notas 51 3" xfId="4972"/>
    <cellStyle name="Notas 51 30" xfId="18948"/>
    <cellStyle name="Notas 51 31" xfId="19113"/>
    <cellStyle name="Notas 51 32" xfId="19850"/>
    <cellStyle name="Notas 51 33" xfId="20195"/>
    <cellStyle name="Notas 51 34" xfId="20647"/>
    <cellStyle name="Notas 51 35" xfId="21541"/>
    <cellStyle name="Notas 51 4" xfId="4340"/>
    <cellStyle name="Notas 51 5" xfId="3794"/>
    <cellStyle name="Notas 51 6" xfId="5282"/>
    <cellStyle name="Notas 51 7" xfId="5797"/>
    <cellStyle name="Notas 51 8" xfId="6302"/>
    <cellStyle name="Notas 51 9" xfId="6808"/>
    <cellStyle name="Notas 52" xfId="1926"/>
    <cellStyle name="Notas 52 10" xfId="7305"/>
    <cellStyle name="Notas 52 11" xfId="7785"/>
    <cellStyle name="Notas 52 12" xfId="8247"/>
    <cellStyle name="Notas 52 13" xfId="10450"/>
    <cellStyle name="Notas 52 14" xfId="13214"/>
    <cellStyle name="Notas 52 15" xfId="11560"/>
    <cellStyle name="Notas 52 16" xfId="12730"/>
    <cellStyle name="Notas 52 17" xfId="15662"/>
    <cellStyle name="Notas 52 18" xfId="16018"/>
    <cellStyle name="Notas 52 19" xfId="9909"/>
    <cellStyle name="Notas 52 2" xfId="3436"/>
    <cellStyle name="Notas 52 20" xfId="15585"/>
    <cellStyle name="Notas 52 21" xfId="9742"/>
    <cellStyle name="Notas 52 22" xfId="14531"/>
    <cellStyle name="Notas 52 23" xfId="13598"/>
    <cellStyle name="Notas 52 24" xfId="11305"/>
    <cellStyle name="Notas 52 25" xfId="11834"/>
    <cellStyle name="Notas 52 26" xfId="9971"/>
    <cellStyle name="Notas 52 27" xfId="17110"/>
    <cellStyle name="Notas 52 28" xfId="11828"/>
    <cellStyle name="Notas 52 29" xfId="10072"/>
    <cellStyle name="Notas 52 3" xfId="4973"/>
    <cellStyle name="Notas 52 30" xfId="17191"/>
    <cellStyle name="Notas 52 31" xfId="17513"/>
    <cellStyle name="Notas 52 32" xfId="19851"/>
    <cellStyle name="Notas 52 33" xfId="20089"/>
    <cellStyle name="Notas 52 34" xfId="20648"/>
    <cellStyle name="Notas 52 35" xfId="21537"/>
    <cellStyle name="Notas 52 4" xfId="4339"/>
    <cellStyle name="Notas 52 5" xfId="3795"/>
    <cellStyle name="Notas 52 6" xfId="5281"/>
    <cellStyle name="Notas 52 7" xfId="5796"/>
    <cellStyle name="Notas 52 8" xfId="6301"/>
    <cellStyle name="Notas 52 9" xfId="6807"/>
    <cellStyle name="Notas 53" xfId="1927"/>
    <cellStyle name="Notas 53 10" xfId="7298"/>
    <cellStyle name="Notas 53 11" xfId="7784"/>
    <cellStyle name="Notas 53 12" xfId="8246"/>
    <cellStyle name="Notas 53 13" xfId="10451"/>
    <cellStyle name="Notas 53 14" xfId="12859"/>
    <cellStyle name="Notas 53 15" xfId="12679"/>
    <cellStyle name="Notas 53 16" xfId="15640"/>
    <cellStyle name="Notas 53 17" xfId="15996"/>
    <cellStyle name="Notas 53 18" xfId="16366"/>
    <cellStyle name="Notas 53 19" xfId="10149"/>
    <cellStyle name="Notas 53 2" xfId="3437"/>
    <cellStyle name="Notas 53 20" xfId="13133"/>
    <cellStyle name="Notas 53 21" xfId="10559"/>
    <cellStyle name="Notas 53 22" xfId="14537"/>
    <cellStyle name="Notas 53 23" xfId="13962"/>
    <cellStyle name="Notas 53 24" xfId="16293"/>
    <cellStyle name="Notas 53 25" xfId="13719"/>
    <cellStyle name="Notas 53 26" xfId="16469"/>
    <cellStyle name="Notas 53 27" xfId="9732"/>
    <cellStyle name="Notas 53 28" xfId="15713"/>
    <cellStyle name="Notas 53 29" xfId="16298"/>
    <cellStyle name="Notas 53 3" xfId="4974"/>
    <cellStyle name="Notas 53 30" xfId="13259"/>
    <cellStyle name="Notas 53 31" xfId="9820"/>
    <cellStyle name="Notas 53 32" xfId="19852"/>
    <cellStyle name="Notas 53 33" xfId="20202"/>
    <cellStyle name="Notas 53 34" xfId="20649"/>
    <cellStyle name="Notas 53 35" xfId="20761"/>
    <cellStyle name="Notas 53 4" xfId="4338"/>
    <cellStyle name="Notas 53 5" xfId="3796"/>
    <cellStyle name="Notas 53 6" xfId="5280"/>
    <cellStyle name="Notas 53 7" xfId="5795"/>
    <cellStyle name="Notas 53 8" xfId="6294"/>
    <cellStyle name="Notas 53 9" xfId="6806"/>
    <cellStyle name="Notas 54" xfId="1928"/>
    <cellStyle name="Notas 54 10" xfId="7303"/>
    <cellStyle name="Notas 54 11" xfId="7777"/>
    <cellStyle name="Notas 54 12" xfId="8239"/>
    <cellStyle name="Notas 54 13" xfId="10452"/>
    <cellStyle name="Notas 54 14" xfId="11681"/>
    <cellStyle name="Notas 54 15" xfId="14475"/>
    <cellStyle name="Notas 54 16" xfId="9562"/>
    <cellStyle name="Notas 54 17" xfId="14209"/>
    <cellStyle name="Notas 54 18" xfId="9831"/>
    <cellStyle name="Notas 54 19" xfId="9300"/>
    <cellStyle name="Notas 54 2" xfId="3438"/>
    <cellStyle name="Notas 54 20" xfId="13923"/>
    <cellStyle name="Notas 54 21" xfId="16221"/>
    <cellStyle name="Notas 54 22" xfId="17093"/>
    <cellStyle name="Notas 54 23" xfId="15725"/>
    <cellStyle name="Notas 54 24" xfId="15694"/>
    <cellStyle name="Notas 54 25" xfId="16375"/>
    <cellStyle name="Notas 54 26" xfId="9640"/>
    <cellStyle name="Notas 54 27" xfId="16458"/>
    <cellStyle name="Notas 54 28" xfId="11239"/>
    <cellStyle name="Notas 54 29" xfId="15349"/>
    <cellStyle name="Notas 54 3" xfId="4975"/>
    <cellStyle name="Notas 54 30" xfId="15176"/>
    <cellStyle name="Notas 54 31" xfId="10087"/>
    <cellStyle name="Notas 54 32" xfId="19853"/>
    <cellStyle name="Notas 54 33" xfId="20107"/>
    <cellStyle name="Notas 54 34" xfId="20650"/>
    <cellStyle name="Notas 54 35" xfId="21530"/>
    <cellStyle name="Notas 54 4" xfId="4337"/>
    <cellStyle name="Notas 54 5" xfId="3797"/>
    <cellStyle name="Notas 54 6" xfId="5279"/>
    <cellStyle name="Notas 54 7" xfId="5788"/>
    <cellStyle name="Notas 54 8" xfId="6299"/>
    <cellStyle name="Notas 54 9" xfId="6805"/>
    <cellStyle name="Notas 55" xfId="1929"/>
    <cellStyle name="Notas 55 10" xfId="7302"/>
    <cellStyle name="Notas 55 11" xfId="7782"/>
    <cellStyle name="Notas 55 12" xfId="8244"/>
    <cellStyle name="Notas 55 13" xfId="10453"/>
    <cellStyle name="Notas 55 14" xfId="12187"/>
    <cellStyle name="Notas 55 15" xfId="14987"/>
    <cellStyle name="Notas 55 16" xfId="14469"/>
    <cellStyle name="Notas 55 17" xfId="9569"/>
    <cellStyle name="Notas 55 18" xfId="13869"/>
    <cellStyle name="Notas 55 19" xfId="16123"/>
    <cellStyle name="Notas 55 2" xfId="3439"/>
    <cellStyle name="Notas 55 20" xfId="12479"/>
    <cellStyle name="Notas 55 21" xfId="12297"/>
    <cellStyle name="Notas 55 22" xfId="17372"/>
    <cellStyle name="Notas 55 23" xfId="17684"/>
    <cellStyle name="Notas 55 24" xfId="17981"/>
    <cellStyle name="Notas 55 25" xfId="18257"/>
    <cellStyle name="Notas 55 26" xfId="18516"/>
    <cellStyle name="Notas 55 27" xfId="18743"/>
    <cellStyle name="Notas 55 28" xfId="18939"/>
    <cellStyle name="Notas 55 29" xfId="19105"/>
    <cellStyle name="Notas 55 3" xfId="4976"/>
    <cellStyle name="Notas 55 30" xfId="19245"/>
    <cellStyle name="Notas 55 31" xfId="19363"/>
    <cellStyle name="Notas 55 32" xfId="19854"/>
    <cellStyle name="Notas 55 33" xfId="20076"/>
    <cellStyle name="Notas 55 34" xfId="20651"/>
    <cellStyle name="Notas 55 35" xfId="21522"/>
    <cellStyle name="Notas 55 4" xfId="4336"/>
    <cellStyle name="Notas 55 5" xfId="3798"/>
    <cellStyle name="Notas 55 6" xfId="5272"/>
    <cellStyle name="Notas 55 7" xfId="5793"/>
    <cellStyle name="Notas 55 8" xfId="6298"/>
    <cellStyle name="Notas 55 9" xfId="6798"/>
    <cellStyle name="Notas 56" xfId="1930"/>
    <cellStyle name="Notas 56 10" xfId="7301"/>
    <cellStyle name="Notas 56 11" xfId="7781"/>
    <cellStyle name="Notas 56 12" xfId="8243"/>
    <cellStyle name="Notas 56 13" xfId="10454"/>
    <cellStyle name="Notas 56 14" xfId="12516"/>
    <cellStyle name="Notas 56 15" xfId="11920"/>
    <cellStyle name="Notas 56 16" xfId="13323"/>
    <cellStyle name="Notas 56 17" xfId="11235"/>
    <cellStyle name="Notas 56 18" xfId="15609"/>
    <cellStyle name="Notas 56 19" xfId="16785"/>
    <cellStyle name="Notas 56 2" xfId="3440"/>
    <cellStyle name="Notas 56 20" xfId="12901"/>
    <cellStyle name="Notas 56 21" xfId="10583"/>
    <cellStyle name="Notas 56 22" xfId="16740"/>
    <cellStyle name="Notas 56 23" xfId="9513"/>
    <cellStyle name="Notas 56 24" xfId="10541"/>
    <cellStyle name="Notas 56 25" xfId="14830"/>
    <cellStyle name="Notas 56 26" xfId="17403"/>
    <cellStyle name="Notas 56 27" xfId="17714"/>
    <cellStyle name="Notas 56 28" xfId="18010"/>
    <cellStyle name="Notas 56 29" xfId="18283"/>
    <cellStyle name="Notas 56 3" xfId="4977"/>
    <cellStyle name="Notas 56 30" xfId="18540"/>
    <cellStyle name="Notas 56 31" xfId="18766"/>
    <cellStyle name="Notas 56 32" xfId="19855"/>
    <cellStyle name="Notas 56 33" xfId="20070"/>
    <cellStyle name="Notas 56 34" xfId="20652"/>
    <cellStyle name="Notas 56 35" xfId="21515"/>
    <cellStyle name="Notas 56 4" xfId="4335"/>
    <cellStyle name="Notas 56 5" xfId="3799"/>
    <cellStyle name="Notas 56 6" xfId="5277"/>
    <cellStyle name="Notas 56 7" xfId="5792"/>
    <cellStyle name="Notas 56 8" xfId="6297"/>
    <cellStyle name="Notas 56 9" xfId="6803"/>
    <cellStyle name="Notas 57" xfId="1931"/>
    <cellStyle name="Notas 57 10" xfId="7300"/>
    <cellStyle name="Notas 57 11" xfId="7780"/>
    <cellStyle name="Notas 57 12" xfId="8242"/>
    <cellStyle name="Notas 57 13" xfId="10455"/>
    <cellStyle name="Notas 57 14" xfId="11416"/>
    <cellStyle name="Notas 57 15" xfId="12443"/>
    <cellStyle name="Notas 57 16" xfId="14457"/>
    <cellStyle name="Notas 57 17" xfId="9263"/>
    <cellStyle name="Notas 57 18" xfId="12606"/>
    <cellStyle name="Notas 57 19" xfId="9375"/>
    <cellStyle name="Notas 57 2" xfId="3441"/>
    <cellStyle name="Notas 57 20" xfId="9981"/>
    <cellStyle name="Notas 57 21" xfId="11158"/>
    <cellStyle name="Notas 57 22" xfId="15691"/>
    <cellStyle name="Notas 57 23" xfId="17437"/>
    <cellStyle name="Notas 57 24" xfId="17747"/>
    <cellStyle name="Notas 57 25" xfId="18043"/>
    <cellStyle name="Notas 57 26" xfId="18314"/>
    <cellStyle name="Notas 57 27" xfId="18566"/>
    <cellStyle name="Notas 57 28" xfId="18789"/>
    <cellStyle name="Notas 57 29" xfId="18980"/>
    <cellStyle name="Notas 57 3" xfId="4978"/>
    <cellStyle name="Notas 57 30" xfId="19140"/>
    <cellStyle name="Notas 57 31" xfId="19275"/>
    <cellStyle name="Notas 57 32" xfId="19856"/>
    <cellStyle name="Notas 57 33" xfId="20055"/>
    <cellStyle name="Notas 57 34" xfId="20653"/>
    <cellStyle name="Notas 57 35" xfId="21507"/>
    <cellStyle name="Notas 57 4" xfId="4334"/>
    <cellStyle name="Notas 57 5" xfId="3800"/>
    <cellStyle name="Notas 57 6" xfId="5276"/>
    <cellStyle name="Notas 57 7" xfId="5791"/>
    <cellStyle name="Notas 57 8" xfId="6296"/>
    <cellStyle name="Notas 57 9" xfId="6802"/>
    <cellStyle name="Notas 58" xfId="1932"/>
    <cellStyle name="Notas 58 10" xfId="7299"/>
    <cellStyle name="Notas 58 11" xfId="7779"/>
    <cellStyle name="Notas 58 12" xfId="8241"/>
    <cellStyle name="Notas 58 13" xfId="10456"/>
    <cellStyle name="Notas 58 14" xfId="14924"/>
    <cellStyle name="Notas 58 15" xfId="9135"/>
    <cellStyle name="Notas 58 16" xfId="13348"/>
    <cellStyle name="Notas 58 17" xfId="15321"/>
    <cellStyle name="Notas 58 18" xfId="11332"/>
    <cellStyle name="Notas 58 19" xfId="11488"/>
    <cellStyle name="Notas 58 2" xfId="3442"/>
    <cellStyle name="Notas 58 20" xfId="10661"/>
    <cellStyle name="Notas 58 21" xfId="16730"/>
    <cellStyle name="Notas 58 22" xfId="13143"/>
    <cellStyle name="Notas 58 23" xfId="10546"/>
    <cellStyle name="Notas 58 24" xfId="12508"/>
    <cellStyle name="Notas 58 25" xfId="16678"/>
    <cellStyle name="Notas 58 26" xfId="15060"/>
    <cellStyle name="Notas 58 27" xfId="15069"/>
    <cellStyle name="Notas 58 28" xfId="15576"/>
    <cellStyle name="Notas 58 29" xfId="15824"/>
    <cellStyle name="Notas 58 3" xfId="4979"/>
    <cellStyle name="Notas 58 30" xfId="13778"/>
    <cellStyle name="Notas 58 31" xfId="17441"/>
    <cellStyle name="Notas 58 32" xfId="19857"/>
    <cellStyle name="Notas 58 33" xfId="20046"/>
    <cellStyle name="Notas 58 34" xfId="20654"/>
    <cellStyle name="Notas 58 35" xfId="21500"/>
    <cellStyle name="Notas 58 4" xfId="4333"/>
    <cellStyle name="Notas 58 5" xfId="3801"/>
    <cellStyle name="Notas 58 6" xfId="5275"/>
    <cellStyle name="Notas 58 7" xfId="5790"/>
    <cellStyle name="Notas 58 8" xfId="6295"/>
    <cellStyle name="Notas 58 9" xfId="6801"/>
    <cellStyle name="Notas 59" xfId="1933"/>
    <cellStyle name="Notas 59 10" xfId="7292"/>
    <cellStyle name="Notas 59 11" xfId="7778"/>
    <cellStyle name="Notas 59 12" xfId="8240"/>
    <cellStyle name="Notas 59 13" xfId="10457"/>
    <cellStyle name="Notas 59 14" xfId="14593"/>
    <cellStyle name="Notas 59 15" xfId="9451"/>
    <cellStyle name="Notas 59 16" xfId="14207"/>
    <cellStyle name="Notas 59 17" xfId="9833"/>
    <cellStyle name="Notas 59 18" xfId="11736"/>
    <cellStyle name="Notas 59 19" xfId="10856"/>
    <cellStyle name="Notas 59 2" xfId="3443"/>
    <cellStyle name="Notas 59 20" xfId="12385"/>
    <cellStyle name="Notas 59 21" xfId="15880"/>
    <cellStyle name="Notas 59 22" xfId="17118"/>
    <cellStyle name="Notas 59 23" xfId="17241"/>
    <cellStyle name="Notas 59 24" xfId="17560"/>
    <cellStyle name="Notas 59 25" xfId="17862"/>
    <cellStyle name="Notas 59 26" xfId="18149"/>
    <cellStyle name="Notas 59 27" xfId="18416"/>
    <cellStyle name="Notas 59 28" xfId="18657"/>
    <cellStyle name="Notas 59 29" xfId="18867"/>
    <cellStyle name="Notas 59 3" xfId="4980"/>
    <cellStyle name="Notas 59 30" xfId="19047"/>
    <cellStyle name="Notas 59 31" xfId="19198"/>
    <cellStyle name="Notas 59 32" xfId="19858"/>
    <cellStyle name="Notas 59 33" xfId="20032"/>
    <cellStyle name="Notas 59 34" xfId="20655"/>
    <cellStyle name="Notas 59 35" xfId="21492"/>
    <cellStyle name="Notas 59 4" xfId="4332"/>
    <cellStyle name="Notas 59 5" xfId="3802"/>
    <cellStyle name="Notas 59 6" xfId="5274"/>
    <cellStyle name="Notas 59 7" xfId="5789"/>
    <cellStyle name="Notas 59 8" xfId="6288"/>
    <cellStyle name="Notas 59 9" xfId="6800"/>
    <cellStyle name="Notas 6" xfId="1934"/>
    <cellStyle name="Notas 6 10" xfId="4312"/>
    <cellStyle name="Notas 6 11" xfId="3831"/>
    <cellStyle name="Notas 6 12" xfId="5265"/>
    <cellStyle name="Notas 6 13" xfId="3890"/>
    <cellStyle name="Notas 6 14" xfId="5205"/>
    <cellStyle name="Notas 6 15" xfId="5726"/>
    <cellStyle name="Notas 6 16" xfId="6228"/>
    <cellStyle name="Notas 6 17" xfId="6736"/>
    <cellStyle name="Notas 6 18" xfId="7234"/>
    <cellStyle name="Notas 6 19" xfId="7733"/>
    <cellStyle name="Notas 6 2" xfId="1935"/>
    <cellStyle name="Notas 6 2 10" xfId="6229"/>
    <cellStyle name="Notas 6 2 11" xfId="6737"/>
    <cellStyle name="Notas 6 2 12" xfId="7235"/>
    <cellStyle name="Notas 6 2 13" xfId="7735"/>
    <cellStyle name="Notas 6 2 14" xfId="10459"/>
    <cellStyle name="Notas 6 2 15" xfId="13920"/>
    <cellStyle name="Notas 6 2 16" xfId="10122"/>
    <cellStyle name="Notas 6 2 17" xfId="14118"/>
    <cellStyle name="Notas 6 2 18" xfId="9923"/>
    <cellStyle name="Notas 6 2 19" xfId="11726"/>
    <cellStyle name="Notas 6 2 2" xfId="3062"/>
    <cellStyle name="Notas 6 2 20" xfId="9857"/>
    <cellStyle name="Notas 6 2 21" xfId="10960"/>
    <cellStyle name="Notas 6 2 22" xfId="15946"/>
    <cellStyle name="Notas 6 2 23" xfId="15780"/>
    <cellStyle name="Notas 6 2 24" xfId="12058"/>
    <cellStyle name="Notas 6 2 25" xfId="12214"/>
    <cellStyle name="Notas 6 2 26" xfId="15557"/>
    <cellStyle name="Notas 6 2 27" xfId="10974"/>
    <cellStyle name="Notas 6 2 28" xfId="12734"/>
    <cellStyle name="Notas 6 2 29" xfId="11554"/>
    <cellStyle name="Notas 6 2 3" xfId="3149"/>
    <cellStyle name="Notas 6 2 30" xfId="9920"/>
    <cellStyle name="Notas 6 2 31" xfId="15751"/>
    <cellStyle name="Notas 6 2 32" xfId="16811"/>
    <cellStyle name="Notas 6 2 33" xfId="19860"/>
    <cellStyle name="Notas 6 2 34" xfId="20005"/>
    <cellStyle name="Notas 6 2 35" xfId="20657"/>
    <cellStyle name="Notas 6 2 36" xfId="21465"/>
    <cellStyle name="Notas 6 2 4" xfId="4313"/>
    <cellStyle name="Notas 6 2 5" xfId="3830"/>
    <cellStyle name="Notas 6 2 6" xfId="5260"/>
    <cellStyle name="Notas 6 2 7" xfId="3889"/>
    <cellStyle name="Notas 6 2 8" xfId="5206"/>
    <cellStyle name="Notas 6 2 9" xfId="5727"/>
    <cellStyle name="Notas 6 20" xfId="10458"/>
    <cellStyle name="Notas 6 21" xfId="14255"/>
    <cellStyle name="Notas 6 22" xfId="9780"/>
    <cellStyle name="Notas 6 23" xfId="13172"/>
    <cellStyle name="Notas 6 24" xfId="15086"/>
    <cellStyle name="Notas 6 25" xfId="11030"/>
    <cellStyle name="Notas 6 26" xfId="11724"/>
    <cellStyle name="Notas 6 27" xfId="15482"/>
    <cellStyle name="Notas 6 28" xfId="10063"/>
    <cellStyle name="Notas 6 29" xfId="13469"/>
    <cellStyle name="Notas 6 3" xfId="1936"/>
    <cellStyle name="Notas 6 3 10" xfId="6231"/>
    <cellStyle name="Notas 6 3 11" xfId="6738"/>
    <cellStyle name="Notas 6 3 12" xfId="7236"/>
    <cellStyle name="Notas 6 3 13" xfId="7736"/>
    <cellStyle name="Notas 6 3 14" xfId="10460"/>
    <cellStyle name="Notas 6 3 15" xfId="13574"/>
    <cellStyle name="Notas 6 3 16" xfId="10711"/>
    <cellStyle name="Notas 6 3 17" xfId="13590"/>
    <cellStyle name="Notas 6 3 18" xfId="10696"/>
    <cellStyle name="Notas 6 3 19" xfId="13126"/>
    <cellStyle name="Notas 6 3 2" xfId="3063"/>
    <cellStyle name="Notas 6 3 20" xfId="13079"/>
    <cellStyle name="Notas 6 3 21" xfId="17037"/>
    <cellStyle name="Notas 6 3 22" xfId="16345"/>
    <cellStyle name="Notas 6 3 23" xfId="11664"/>
    <cellStyle name="Notas 6 3 24" xfId="17282"/>
    <cellStyle name="Notas 6 3 25" xfId="17599"/>
    <cellStyle name="Notas 6 3 26" xfId="17898"/>
    <cellStyle name="Notas 6 3 27" xfId="18184"/>
    <cellStyle name="Notas 6 3 28" xfId="18448"/>
    <cellStyle name="Notas 6 3 29" xfId="18684"/>
    <cellStyle name="Notas 6 3 3" xfId="3150"/>
    <cellStyle name="Notas 6 3 30" xfId="18892"/>
    <cellStyle name="Notas 6 3 31" xfId="19067"/>
    <cellStyle name="Notas 6 3 32" xfId="19215"/>
    <cellStyle name="Notas 6 3 33" xfId="19861"/>
    <cellStyle name="Notas 6 3 34" xfId="19958"/>
    <cellStyle name="Notas 6 3 35" xfId="20658"/>
    <cellStyle name="Notas 6 3 36" xfId="21487"/>
    <cellStyle name="Notas 6 3 4" xfId="4314"/>
    <cellStyle name="Notas 6 3 5" xfId="3829"/>
    <cellStyle name="Notas 6 3 6" xfId="4252"/>
    <cellStyle name="Notas 6 3 7" xfId="3888"/>
    <cellStyle name="Notas 6 3 8" xfId="5207"/>
    <cellStyle name="Notas 6 3 9" xfId="5728"/>
    <cellStyle name="Notas 6 30" xfId="10884"/>
    <cellStyle name="Notas 6 31" xfId="10600"/>
    <cellStyle name="Notas 6 32" xfId="17373"/>
    <cellStyle name="Notas 6 33" xfId="17685"/>
    <cellStyle name="Notas 6 34" xfId="17982"/>
    <cellStyle name="Notas 6 35" xfId="18258"/>
    <cellStyle name="Notas 6 36" xfId="18517"/>
    <cellStyle name="Notas 6 37" xfId="18744"/>
    <cellStyle name="Notas 6 38" xfId="18940"/>
    <cellStyle name="Notas 6 39" xfId="19859"/>
    <cellStyle name="Notas 6 4" xfId="1937"/>
    <cellStyle name="Notas 6 4 10" xfId="6232"/>
    <cellStyle name="Notas 6 4 11" xfId="6739"/>
    <cellStyle name="Notas 6 4 12" xfId="7237"/>
    <cellStyle name="Notas 6 4 13" xfId="7737"/>
    <cellStyle name="Notas 6 4 14" xfId="10461"/>
    <cellStyle name="Notas 6 4 15" xfId="13215"/>
    <cellStyle name="Notas 6 4 16" xfId="12311"/>
    <cellStyle name="Notas 6 4 17" xfId="13631"/>
    <cellStyle name="Notas 6 4 18" xfId="10657"/>
    <cellStyle name="Notas 6 4 19" xfId="12202"/>
    <cellStyle name="Notas 6 4 2" xfId="3064"/>
    <cellStyle name="Notas 6 4 20" xfId="16142"/>
    <cellStyle name="Notas 6 4 21" xfId="15932"/>
    <cellStyle name="Notas 6 4 22" xfId="17456"/>
    <cellStyle name="Notas 6 4 23" xfId="17763"/>
    <cellStyle name="Notas 6 4 24" xfId="18058"/>
    <cellStyle name="Notas 6 4 25" xfId="18328"/>
    <cellStyle name="Notas 6 4 26" xfId="18577"/>
    <cellStyle name="Notas 6 4 27" xfId="18800"/>
    <cellStyle name="Notas 6 4 28" xfId="18991"/>
    <cellStyle name="Notas 6 4 29" xfId="19149"/>
    <cellStyle name="Notas 6 4 3" xfId="3151"/>
    <cellStyle name="Notas 6 4 30" xfId="19284"/>
    <cellStyle name="Notas 6 4 31" xfId="19393"/>
    <cellStyle name="Notas 6 4 32" xfId="19467"/>
    <cellStyle name="Notas 6 4 33" xfId="19862"/>
    <cellStyle name="Notas 6 4 34" xfId="19985"/>
    <cellStyle name="Notas 6 4 35" xfId="20659"/>
    <cellStyle name="Notas 6 4 36" xfId="21347"/>
    <cellStyle name="Notas 6 4 4" xfId="4315"/>
    <cellStyle name="Notas 6 4 5" xfId="3828"/>
    <cellStyle name="Notas 6 4 6" xfId="5127"/>
    <cellStyle name="Notas 6 4 7" xfId="3887"/>
    <cellStyle name="Notas 6 4 8" xfId="5208"/>
    <cellStyle name="Notas 6 4 9" xfId="5729"/>
    <cellStyle name="Notas 6 40" xfId="20020"/>
    <cellStyle name="Notas 6 41" xfId="20656"/>
    <cellStyle name="Notas 6 42" xfId="21303"/>
    <cellStyle name="Notas 6 5" xfId="1938"/>
    <cellStyle name="Notas 6 5 10" xfId="6233"/>
    <cellStyle name="Notas 6 5 11" xfId="6740"/>
    <cellStyle name="Notas 6 5 12" xfId="7238"/>
    <cellStyle name="Notas 6 5 13" xfId="7738"/>
    <cellStyle name="Notas 6 5 14" xfId="10462"/>
    <cellStyle name="Notas 6 5 15" xfId="12860"/>
    <cellStyle name="Notas 6 5 16" xfId="15348"/>
    <cellStyle name="Notas 6 5 17" xfId="10990"/>
    <cellStyle name="Notas 6 5 18" xfId="14630"/>
    <cellStyle name="Notas 6 5 19" xfId="9421"/>
    <cellStyle name="Notas 6 5 2" xfId="3065"/>
    <cellStyle name="Notas 6 5 20" xfId="9669"/>
    <cellStyle name="Notas 6 5 21" xfId="16110"/>
    <cellStyle name="Notas 6 5 22" xfId="12301"/>
    <cellStyle name="Notas 6 5 23" xfId="12827"/>
    <cellStyle name="Notas 6 5 24" xfId="14352"/>
    <cellStyle name="Notas 6 5 25" xfId="11913"/>
    <cellStyle name="Notas 6 5 26" xfId="15472"/>
    <cellStyle name="Notas 6 5 27" xfId="9726"/>
    <cellStyle name="Notas 6 5 28" xfId="10110"/>
    <cellStyle name="Notas 6 5 29" xfId="9199"/>
    <cellStyle name="Notas 6 5 3" xfId="3152"/>
    <cellStyle name="Notas 6 5 30" xfId="9553"/>
    <cellStyle name="Notas 6 5 31" xfId="10848"/>
    <cellStyle name="Notas 6 5 32" xfId="13675"/>
    <cellStyle name="Notas 6 5 33" xfId="19863"/>
    <cellStyle name="Notas 6 5 34" xfId="20251"/>
    <cellStyle name="Notas 6 5 35" xfId="20660"/>
    <cellStyle name="Notas 6 5 36" xfId="20752"/>
    <cellStyle name="Notas 6 5 4" xfId="4316"/>
    <cellStyle name="Notas 6 5 5" xfId="3827"/>
    <cellStyle name="Notas 6 5 6" xfId="4254"/>
    <cellStyle name="Notas 6 5 7" xfId="3886"/>
    <cellStyle name="Notas 6 5 8" xfId="5209"/>
    <cellStyle name="Notas 6 5 9" xfId="5730"/>
    <cellStyle name="Notas 6 6" xfId="1939"/>
    <cellStyle name="Notas 6 6 10" xfId="6234"/>
    <cellStyle name="Notas 6 6 11" xfId="6735"/>
    <cellStyle name="Notas 6 6 12" xfId="7239"/>
    <cellStyle name="Notas 6 6 13" xfId="7739"/>
    <cellStyle name="Notas 6 6 14" xfId="10463"/>
    <cellStyle name="Notas 6 6 15" xfId="11680"/>
    <cellStyle name="Notas 6 6 16" xfId="14814"/>
    <cellStyle name="Notas 6 6 17" xfId="9243"/>
    <cellStyle name="Notas 6 6 18" xfId="14712"/>
    <cellStyle name="Notas 6 6 19" xfId="9342"/>
    <cellStyle name="Notas 6 6 2" xfId="3066"/>
    <cellStyle name="Notas 6 6 20" xfId="10537"/>
    <cellStyle name="Notas 6 6 21" xfId="11269"/>
    <cellStyle name="Notas 6 6 22" xfId="16287"/>
    <cellStyle name="Notas 6 6 23" xfId="13680"/>
    <cellStyle name="Notas 6 6 24" xfId="14860"/>
    <cellStyle name="Notas 6 6 25" xfId="13867"/>
    <cellStyle name="Notas 6 6 26" xfId="12118"/>
    <cellStyle name="Notas 6 6 27" xfId="15115"/>
    <cellStyle name="Notas 6 6 28" xfId="11275"/>
    <cellStyle name="Notas 6 6 29" xfId="14892"/>
    <cellStyle name="Notas 6 6 3" xfId="3153"/>
    <cellStyle name="Notas 6 6 30" xfId="12761"/>
    <cellStyle name="Notas 6 6 31" xfId="15288"/>
    <cellStyle name="Notas 6 6 32" xfId="10553"/>
    <cellStyle name="Notas 6 6 33" xfId="19864"/>
    <cellStyle name="Notas 6 6 34" xfId="20187"/>
    <cellStyle name="Notas 6 6 35" xfId="20661"/>
    <cellStyle name="Notas 6 6 36" xfId="21349"/>
    <cellStyle name="Notas 6 6 4" xfId="4317"/>
    <cellStyle name="Notas 6 6 5" xfId="3826"/>
    <cellStyle name="Notas 6 6 6" xfId="4255"/>
    <cellStyle name="Notas 6 6 7" xfId="3885"/>
    <cellStyle name="Notas 6 6 8" xfId="5210"/>
    <cellStyle name="Notas 6 6 9" xfId="6658"/>
    <cellStyle name="Notas 6 7" xfId="3061"/>
    <cellStyle name="Notas 6 8" xfId="3067"/>
    <cellStyle name="Notas 6 9" xfId="3148"/>
    <cellStyle name="Notas 60" xfId="1940"/>
    <cellStyle name="Notas 60 10" xfId="7297"/>
    <cellStyle name="Notas 60 11" xfId="7771"/>
    <cellStyle name="Notas 60 12" xfId="8233"/>
    <cellStyle name="Notas 60 13" xfId="10464"/>
    <cellStyle name="Notas 60 14" xfId="12188"/>
    <cellStyle name="Notas 60 15" xfId="14665"/>
    <cellStyle name="Notas 60 16" xfId="9073"/>
    <cellStyle name="Notas 60 17" xfId="14400"/>
    <cellStyle name="Notas 60 18" xfId="9650"/>
    <cellStyle name="Notas 60 19" xfId="13804"/>
    <cellStyle name="Notas 60 2" xfId="3444"/>
    <cellStyle name="Notas 60 20" xfId="16955"/>
    <cellStyle name="Notas 60 21" xfId="12795"/>
    <cellStyle name="Notas 60 22" xfId="13691"/>
    <cellStyle name="Notas 60 23" xfId="12111"/>
    <cellStyle name="Notas 60 24" xfId="16658"/>
    <cellStyle name="Notas 60 25" xfId="9855"/>
    <cellStyle name="Notas 60 26" xfId="13439"/>
    <cellStyle name="Notas 60 27" xfId="15393"/>
    <cellStyle name="Notas 60 28" xfId="13357"/>
    <cellStyle name="Notas 60 29" xfId="16210"/>
    <cellStyle name="Notas 60 3" xfId="4981"/>
    <cellStyle name="Notas 60 30" xfId="16962"/>
    <cellStyle name="Notas 60 31" xfId="11444"/>
    <cellStyle name="Notas 60 32" xfId="19865"/>
    <cellStyle name="Notas 60 33" xfId="19990"/>
    <cellStyle name="Notas 60 34" xfId="20662"/>
    <cellStyle name="Notas 60 35" xfId="21261"/>
    <cellStyle name="Notas 60 4" xfId="3527"/>
    <cellStyle name="Notas 60 5" xfId="3803"/>
    <cellStyle name="Notas 60 6" xfId="5273"/>
    <cellStyle name="Notas 60 7" xfId="5782"/>
    <cellStyle name="Notas 60 8" xfId="6293"/>
    <cellStyle name="Notas 60 9" xfId="6799"/>
    <cellStyle name="Notas 61" xfId="1941"/>
    <cellStyle name="Notas 61 10" xfId="7296"/>
    <cellStyle name="Notas 61 11" xfId="7776"/>
    <cellStyle name="Notas 61 12" xfId="8238"/>
    <cellStyle name="Notas 61 13" xfId="10465"/>
    <cellStyle name="Notas 61 14" xfId="12515"/>
    <cellStyle name="Notas 61 15" xfId="11974"/>
    <cellStyle name="Notas 61 16" xfId="15126"/>
    <cellStyle name="Notas 61 17" xfId="10917"/>
    <cellStyle name="Notas 61 18" xfId="13951"/>
    <cellStyle name="Notas 61 19" xfId="16679"/>
    <cellStyle name="Notas 61 2" xfId="3445"/>
    <cellStyle name="Notas 61 20" xfId="14458"/>
    <cellStyle name="Notas 61 21" xfId="13990"/>
    <cellStyle name="Notas 61 22" xfId="13283"/>
    <cellStyle name="Notas 61 23" xfId="16823"/>
    <cellStyle name="Notas 61 24" xfId="9249"/>
    <cellStyle name="Notas 61 25" xfId="16583"/>
    <cellStyle name="Notas 61 26" xfId="12090"/>
    <cellStyle name="Notas 61 27" xfId="9532"/>
    <cellStyle name="Notas 61 28" xfId="9087"/>
    <cellStyle name="Notas 61 29" xfId="12372"/>
    <cellStyle name="Notas 61 3" xfId="4982"/>
    <cellStyle name="Notas 61 30" xfId="11637"/>
    <cellStyle name="Notas 61 31" xfId="17287"/>
    <cellStyle name="Notas 61 32" xfId="19866"/>
    <cellStyle name="Notas 61 33" xfId="20226"/>
    <cellStyle name="Notas 61 34" xfId="20663"/>
    <cellStyle name="Notas 61 35" xfId="21365"/>
    <cellStyle name="Notas 61 4" xfId="5501"/>
    <cellStyle name="Notas 61 5" xfId="3804"/>
    <cellStyle name="Notas 61 6" xfId="5266"/>
    <cellStyle name="Notas 61 7" xfId="5787"/>
    <cellStyle name="Notas 61 8" xfId="6292"/>
    <cellStyle name="Notas 61 9" xfId="6792"/>
    <cellStyle name="Notas 62" xfId="1942"/>
    <cellStyle name="Notas 62 10" xfId="7295"/>
    <cellStyle name="Notas 62 11" xfId="7775"/>
    <cellStyle name="Notas 62 12" xfId="8237"/>
    <cellStyle name="Notas 62 13" xfId="10466"/>
    <cellStyle name="Notas 62 14" xfId="11415"/>
    <cellStyle name="Notas 62 15" xfId="12267"/>
    <cellStyle name="Notas 62 16" xfId="11090"/>
    <cellStyle name="Notas 62 17" xfId="11267"/>
    <cellStyle name="Notas 62 18" xfId="14076"/>
    <cellStyle name="Notas 62 19" xfId="11546"/>
    <cellStyle name="Notas 62 2" xfId="3446"/>
    <cellStyle name="Notas 62 20" xfId="16520"/>
    <cellStyle name="Notas 62 21" xfId="16801"/>
    <cellStyle name="Notas 62 22" xfId="12322"/>
    <cellStyle name="Notas 62 23" xfId="14615"/>
    <cellStyle name="Notas 62 24" xfId="9402"/>
    <cellStyle name="Notas 62 25" xfId="9999"/>
    <cellStyle name="Notas 62 26" xfId="12896"/>
    <cellStyle name="Notas 62 27" xfId="13673"/>
    <cellStyle name="Notas 62 28" xfId="14131"/>
    <cellStyle name="Notas 62 29" xfId="16360"/>
    <cellStyle name="Notas 62 3" xfId="4983"/>
    <cellStyle name="Notas 62 30" xfId="13828"/>
    <cellStyle name="Notas 62 31" xfId="9304"/>
    <cellStyle name="Notas 62 32" xfId="19867"/>
    <cellStyle name="Notas 62 33" xfId="20222"/>
    <cellStyle name="Notas 62 34" xfId="20664"/>
    <cellStyle name="Notas 62 35" xfId="21263"/>
    <cellStyle name="Notas 62 4" xfId="5502"/>
    <cellStyle name="Notas 62 5" xfId="3805"/>
    <cellStyle name="Notas 62 6" xfId="5271"/>
    <cellStyle name="Notas 62 7" xfId="5786"/>
    <cellStyle name="Notas 62 8" xfId="6291"/>
    <cellStyle name="Notas 62 9" xfId="6797"/>
    <cellStyle name="Notas 63" xfId="1943"/>
    <cellStyle name="Notas 63 10" xfId="7294"/>
    <cellStyle name="Notas 63 11" xfId="7774"/>
    <cellStyle name="Notas 63 12" xfId="8236"/>
    <cellStyle name="Notas 63 13" xfId="10467"/>
    <cellStyle name="Notas 63 14" xfId="14925"/>
    <cellStyle name="Notas 63 15" xfId="9134"/>
    <cellStyle name="Notas 63 16" xfId="13698"/>
    <cellStyle name="Notas 63 17" xfId="10136"/>
    <cellStyle name="Notas 63 18" xfId="13305"/>
    <cellStyle name="Notas 63 19" xfId="9635"/>
    <cellStyle name="Notas 63 2" xfId="3447"/>
    <cellStyle name="Notas 63 20" xfId="13780"/>
    <cellStyle name="Notas 63 21" xfId="16831"/>
    <cellStyle name="Notas 63 22" xfId="9405"/>
    <cellStyle name="Notas 63 23" xfId="16684"/>
    <cellStyle name="Notas 63 24" xfId="17132"/>
    <cellStyle name="Notas 63 25" xfId="17339"/>
    <cellStyle name="Notas 63 26" xfId="17652"/>
    <cellStyle name="Notas 63 27" xfId="17951"/>
    <cellStyle name="Notas 63 28" xfId="18231"/>
    <cellStyle name="Notas 63 29" xfId="18492"/>
    <cellStyle name="Notas 63 3" xfId="4984"/>
    <cellStyle name="Notas 63 30" xfId="18720"/>
    <cellStyle name="Notas 63 31" xfId="18918"/>
    <cellStyle name="Notas 63 32" xfId="19868"/>
    <cellStyle name="Notas 63 33" xfId="20211"/>
    <cellStyle name="Notas 63 34" xfId="20665"/>
    <cellStyle name="Notas 63 35" xfId="21363"/>
    <cellStyle name="Notas 63 4" xfId="5503"/>
    <cellStyle name="Notas 63 5" xfId="3806"/>
    <cellStyle name="Notas 63 6" xfId="5270"/>
    <cellStyle name="Notas 63 7" xfId="5785"/>
    <cellStyle name="Notas 63 8" xfId="6290"/>
    <cellStyle name="Notas 63 9" xfId="6796"/>
    <cellStyle name="Notas 64" xfId="1944"/>
    <cellStyle name="Notas 64 10" xfId="7293"/>
    <cellStyle name="Notas 64 11" xfId="7773"/>
    <cellStyle name="Notas 64 12" xfId="8235"/>
    <cellStyle name="Notas 64 13" xfId="10468"/>
    <cellStyle name="Notas 64 14" xfId="14594"/>
    <cellStyle name="Notas 64 15" xfId="9450"/>
    <cellStyle name="Notas 64 16" xfId="14538"/>
    <cellStyle name="Notas 64 17" xfId="9507"/>
    <cellStyle name="Notas 64 18" xfId="13825"/>
    <cellStyle name="Notas 64 19" xfId="11034"/>
    <cellStyle name="Notas 64 2" xfId="3448"/>
    <cellStyle name="Notas 64 20" xfId="10864"/>
    <cellStyle name="Notas 64 21" xfId="13262"/>
    <cellStyle name="Notas 64 22" xfId="10941"/>
    <cellStyle name="Notas 64 23" xfId="17075"/>
    <cellStyle name="Notas 64 24" xfId="10158"/>
    <cellStyle name="Notas 64 25" xfId="13178"/>
    <cellStyle name="Notas 64 26" xfId="13883"/>
    <cellStyle name="Notas 64 27" xfId="11234"/>
    <cellStyle name="Notas 64 28" xfId="11386"/>
    <cellStyle name="Notas 64 29" xfId="14715"/>
    <cellStyle name="Notas 64 3" xfId="4985"/>
    <cellStyle name="Notas 64 30" xfId="16251"/>
    <cellStyle name="Notas 64 31" xfId="10946"/>
    <cellStyle name="Notas 64 32" xfId="19869"/>
    <cellStyle name="Notas 64 33" xfId="20210"/>
    <cellStyle name="Notas 64 34" xfId="20666"/>
    <cellStyle name="Notas 64 35" xfId="21244"/>
    <cellStyle name="Notas 64 4" xfId="5504"/>
    <cellStyle name="Notas 64 5" xfId="3807"/>
    <cellStyle name="Notas 64 6" xfId="5269"/>
    <cellStyle name="Notas 64 7" xfId="5784"/>
    <cellStyle name="Notas 64 8" xfId="6289"/>
    <cellStyle name="Notas 64 9" xfId="6795"/>
    <cellStyle name="Notas 65" xfId="1945"/>
    <cellStyle name="Notas 65 10" xfId="7288"/>
    <cellStyle name="Notas 65 11" xfId="7772"/>
    <cellStyle name="Notas 65 12" xfId="8234"/>
    <cellStyle name="Notas 65 13" xfId="10469"/>
    <cellStyle name="Notas 65 14" xfId="14262"/>
    <cellStyle name="Notas 65 15" xfId="9773"/>
    <cellStyle name="Notas 65 16" xfId="12573"/>
    <cellStyle name="Notas 65 17" xfId="11968"/>
    <cellStyle name="Notas 65 18" xfId="11259"/>
    <cellStyle name="Notas 65 19" xfId="14862"/>
    <cellStyle name="Notas 65 2" xfId="3449"/>
    <cellStyle name="Notas 65 20" xfId="11618"/>
    <cellStyle name="Notas 65 21" xfId="11570"/>
    <cellStyle name="Notas 65 22" xfId="14096"/>
    <cellStyle name="Notas 65 23" xfId="13971"/>
    <cellStyle name="Notas 65 24" xfId="15379"/>
    <cellStyle name="Notas 65 25" xfId="11372"/>
    <cellStyle name="Notas 65 26" xfId="17153"/>
    <cellStyle name="Notas 65 27" xfId="16712"/>
    <cellStyle name="Notas 65 28" xfId="17021"/>
    <cellStyle name="Notas 65 29" xfId="11981"/>
    <cellStyle name="Notas 65 3" xfId="4986"/>
    <cellStyle name="Notas 65 30" xfId="14343"/>
    <cellStyle name="Notas 65 31" xfId="17065"/>
    <cellStyle name="Notas 65 32" xfId="19870"/>
    <cellStyle name="Notas 65 33" xfId="20238"/>
    <cellStyle name="Notas 65 34" xfId="20667"/>
    <cellStyle name="Notas 65 35" xfId="21087"/>
    <cellStyle name="Notas 65 4" xfId="5505"/>
    <cellStyle name="Notas 65 5" xfId="3808"/>
    <cellStyle name="Notas 65 6" xfId="5268"/>
    <cellStyle name="Notas 65 7" xfId="5783"/>
    <cellStyle name="Notas 65 8" xfId="6285"/>
    <cellStyle name="Notas 65 9" xfId="6794"/>
    <cellStyle name="Notas 66" xfId="1946"/>
    <cellStyle name="Notas 66 10" xfId="7291"/>
    <cellStyle name="Notas 66 11" xfId="7768"/>
    <cellStyle name="Notas 66 12" xfId="8230"/>
    <cellStyle name="Notas 66 13" xfId="10470"/>
    <cellStyle name="Notas 66 14" xfId="13921"/>
    <cellStyle name="Notas 66 15" xfId="10121"/>
    <cellStyle name="Notas 66 16" xfId="14425"/>
    <cellStyle name="Notas 66 17" xfId="9624"/>
    <cellStyle name="Notas 66 18" xfId="13148"/>
    <cellStyle name="Notas 66 19" xfId="12274"/>
    <cellStyle name="Notas 66 2" xfId="3450"/>
    <cellStyle name="Notas 66 20" xfId="11635"/>
    <cellStyle name="Notas 66 21" xfId="9560"/>
    <cellStyle name="Notas 66 22" xfId="12617"/>
    <cellStyle name="Notas 66 23" xfId="16568"/>
    <cellStyle name="Notas 66 24" xfId="11295"/>
    <cellStyle name="Notas 66 25" xfId="16967"/>
    <cellStyle name="Notas 66 26" xfId="15019"/>
    <cellStyle name="Notas 66 27" xfId="14643"/>
    <cellStyle name="Notas 66 28" xfId="14440"/>
    <cellStyle name="Notas 66 29" xfId="11746"/>
    <cellStyle name="Notas 66 3" xfId="4987"/>
    <cellStyle name="Notas 66 30" xfId="9310"/>
    <cellStyle name="Notas 66 31" xfId="17288"/>
    <cellStyle name="Notas 66 32" xfId="19871"/>
    <cellStyle name="Notas 66 33" xfId="20161"/>
    <cellStyle name="Notas 66 34" xfId="20668"/>
    <cellStyle name="Notas 66 35" xfId="21048"/>
    <cellStyle name="Notas 66 4" xfId="5506"/>
    <cellStyle name="Notas 66 5" xfId="3809"/>
    <cellStyle name="Notas 66 6" xfId="5267"/>
    <cellStyle name="Notas 66 7" xfId="5779"/>
    <cellStyle name="Notas 66 8" xfId="6287"/>
    <cellStyle name="Notas 66 9" xfId="6793"/>
    <cellStyle name="Notas 67" xfId="1947"/>
    <cellStyle name="Notas 67 10" xfId="7290"/>
    <cellStyle name="Notas 67 11" xfId="7770"/>
    <cellStyle name="Notas 67 12" xfId="8232"/>
    <cellStyle name="Notas 67 13" xfId="10471"/>
    <cellStyle name="Notas 67 14" xfId="13575"/>
    <cellStyle name="Notas 67 15" xfId="10710"/>
    <cellStyle name="Notas 67 16" xfId="13940"/>
    <cellStyle name="Notas 67 17" xfId="10107"/>
    <cellStyle name="Notas 67 18" xfId="14756"/>
    <cellStyle name="Notas 67 19" xfId="13223"/>
    <cellStyle name="Notas 67 2" xfId="3451"/>
    <cellStyle name="Notas 67 20" xfId="16789"/>
    <cellStyle name="Notas 67 21" xfId="11114"/>
    <cellStyle name="Notas 67 22" xfId="15427"/>
    <cellStyle name="Notas 67 23" xfId="13287"/>
    <cellStyle name="Notas 67 24" xfId="17269"/>
    <cellStyle name="Notas 67 25" xfId="17586"/>
    <cellStyle name="Notas 67 26" xfId="17886"/>
    <cellStyle name="Notas 67 27" xfId="18173"/>
    <cellStyle name="Notas 67 28" xfId="18438"/>
    <cellStyle name="Notas 67 29" xfId="18677"/>
    <cellStyle name="Notas 67 3" xfId="4988"/>
    <cellStyle name="Notas 67 30" xfId="18886"/>
    <cellStyle name="Notas 67 31" xfId="19062"/>
    <cellStyle name="Notas 67 32" xfId="19872"/>
    <cellStyle name="Notas 67 33" xfId="20117"/>
    <cellStyle name="Notas 67 34" xfId="20669"/>
    <cellStyle name="Notas 67 35" xfId="21019"/>
    <cellStyle name="Notas 67 4" xfId="5507"/>
    <cellStyle name="Notas 67 5" xfId="3810"/>
    <cellStyle name="Notas 67 6" xfId="4271"/>
    <cellStyle name="Notas 67 7" xfId="5781"/>
    <cellStyle name="Notas 67 8" xfId="6286"/>
    <cellStyle name="Notas 67 9" xfId="6789"/>
    <cellStyle name="Notas 68" xfId="1948"/>
    <cellStyle name="Notas 68 10" xfId="7289"/>
    <cellStyle name="Notas 68 11" xfId="7769"/>
    <cellStyle name="Notas 68 12" xfId="8231"/>
    <cellStyle name="Notas 68 13" xfId="10472"/>
    <cellStyle name="Notas 68 14" xfId="13216"/>
    <cellStyle name="Notas 68 15" xfId="12397"/>
    <cellStyle name="Notas 68 16" xfId="11081"/>
    <cellStyle name="Notas 68 17" xfId="15264"/>
    <cellStyle name="Notas 68 18" xfId="15763"/>
    <cellStyle name="Notas 68 19" xfId="10083"/>
    <cellStyle name="Notas 68 2" xfId="3452"/>
    <cellStyle name="Notas 68 20" xfId="15411"/>
    <cellStyle name="Notas 68 21" xfId="17366"/>
    <cellStyle name="Notas 68 22" xfId="17679"/>
    <cellStyle name="Notas 68 23" xfId="17976"/>
    <cellStyle name="Notas 68 24" xfId="18252"/>
    <cellStyle name="Notas 68 25" xfId="18511"/>
    <cellStyle name="Notas 68 26" xfId="18738"/>
    <cellStyle name="Notas 68 27" xfId="18934"/>
    <cellStyle name="Notas 68 28" xfId="19101"/>
    <cellStyle name="Notas 68 29" xfId="19241"/>
    <cellStyle name="Notas 68 3" xfId="4989"/>
    <cellStyle name="Notas 68 30" xfId="19361"/>
    <cellStyle name="Notas 68 31" xfId="19444"/>
    <cellStyle name="Notas 68 32" xfId="19873"/>
    <cellStyle name="Notas 68 33" xfId="20173"/>
    <cellStyle name="Notas 68 34" xfId="20670"/>
    <cellStyle name="Notas 68 35" xfId="20987"/>
    <cellStyle name="Notas 68 4" xfId="5508"/>
    <cellStyle name="Notas 68 5" xfId="3811"/>
    <cellStyle name="Notas 68 6" xfId="4270"/>
    <cellStyle name="Notas 68 7" xfId="5780"/>
    <cellStyle name="Notas 68 8" xfId="3872"/>
    <cellStyle name="Notas 68 9" xfId="6791"/>
    <cellStyle name="Notas 69" xfId="1949"/>
    <cellStyle name="Notas 69 10" xfId="6790"/>
    <cellStyle name="Notas 69 11" xfId="6248"/>
    <cellStyle name="Notas 69 12" xfId="6748"/>
    <cellStyle name="Notas 69 13" xfId="10473"/>
    <cellStyle name="Notas 69 14" xfId="12861"/>
    <cellStyle name="Notas 69 15" xfId="15226"/>
    <cellStyle name="Notas 69 16" xfId="15726"/>
    <cellStyle name="Notas 69 17" xfId="16091"/>
    <cellStyle name="Notas 69 18" xfId="16451"/>
    <cellStyle name="Notas 69 19" xfId="13716"/>
    <cellStyle name="Notas 69 2" xfId="3453"/>
    <cellStyle name="Notas 69 20" xfId="14950"/>
    <cellStyle name="Notas 69 21" xfId="16357"/>
    <cellStyle name="Notas 69 22" xfId="12282"/>
    <cellStyle name="Notas 69 23" xfId="14735"/>
    <cellStyle name="Notas 69 24" xfId="13441"/>
    <cellStyle name="Notas 69 25" xfId="14397"/>
    <cellStyle name="Notas 69 26" xfId="11566"/>
    <cellStyle name="Notas 69 27" xfId="15676"/>
    <cellStyle name="Notas 69 28" xfId="17024"/>
    <cellStyle name="Notas 69 29" xfId="14867"/>
    <cellStyle name="Notas 69 3" xfId="4990"/>
    <cellStyle name="Notas 69 30" xfId="16844"/>
    <cellStyle name="Notas 69 31" xfId="14286"/>
    <cellStyle name="Notas 69 32" xfId="19874"/>
    <cellStyle name="Notas 69 33" xfId="20240"/>
    <cellStyle name="Notas 69 34" xfId="20671"/>
    <cellStyle name="Notas 69 35" xfId="21361"/>
    <cellStyle name="Notas 69 4" xfId="5509"/>
    <cellStyle name="Notas 69 5" xfId="4330"/>
    <cellStyle name="Notas 69 6" xfId="3813"/>
    <cellStyle name="Notas 69 7" xfId="5129"/>
    <cellStyle name="Notas 69 8" xfId="7525"/>
    <cellStyle name="Notas 69 9" xfId="5223"/>
    <cellStyle name="Notas 7" xfId="1950"/>
    <cellStyle name="Notas 7 10" xfId="4320"/>
    <cellStyle name="Notas 7 11" xfId="3823"/>
    <cellStyle name="Notas 7 12" xfId="4258"/>
    <cellStyle name="Notas 7 13" xfId="3882"/>
    <cellStyle name="Notas 7 14" xfId="5214"/>
    <cellStyle name="Notas 7 15" xfId="5734"/>
    <cellStyle name="Notas 7 16" xfId="6236"/>
    <cellStyle name="Notas 7 17" xfId="6743"/>
    <cellStyle name="Notas 7 18" xfId="7241"/>
    <cellStyle name="Notas 7 19" xfId="7740"/>
    <cellStyle name="Notas 7 2" xfId="1951"/>
    <cellStyle name="Notas 7 2 10" xfId="6237"/>
    <cellStyle name="Notas 7 2 11" xfId="6744"/>
    <cellStyle name="Notas 7 2 12" xfId="7242"/>
    <cellStyle name="Notas 7 2 13" xfId="7742"/>
    <cellStyle name="Notas 7 2 14" xfId="10475"/>
    <cellStyle name="Notas 7 2 15" xfId="12189"/>
    <cellStyle name="Notas 7 2 16" xfId="14333"/>
    <cellStyle name="Notas 7 2 17" xfId="9391"/>
    <cellStyle name="Notas 7 2 18" xfId="14375"/>
    <cellStyle name="Notas 7 2 19" xfId="9672"/>
    <cellStyle name="Notas 7 2 2" xfId="3069"/>
    <cellStyle name="Notas 7 2 20" xfId="9386"/>
    <cellStyle name="Notas 7 2 21" xfId="9537"/>
    <cellStyle name="Notas 7 2 22" xfId="15366"/>
    <cellStyle name="Notas 7 2 23" xfId="17277"/>
    <cellStyle name="Notas 7 2 24" xfId="17594"/>
    <cellStyle name="Notas 7 2 25" xfId="17893"/>
    <cellStyle name="Notas 7 2 26" xfId="18180"/>
    <cellStyle name="Notas 7 2 27" xfId="18444"/>
    <cellStyle name="Notas 7 2 28" xfId="18682"/>
    <cellStyle name="Notas 7 2 29" xfId="18891"/>
    <cellStyle name="Notas 7 2 3" xfId="3155"/>
    <cellStyle name="Notas 7 2 30" xfId="19066"/>
    <cellStyle name="Notas 7 2 31" xfId="19214"/>
    <cellStyle name="Notas 7 2 32" xfId="19338"/>
    <cellStyle name="Notas 7 2 33" xfId="19876"/>
    <cellStyle name="Notas 7 2 34" xfId="19948"/>
    <cellStyle name="Notas 7 2 35" xfId="20673"/>
    <cellStyle name="Notas 7 2 36" xfId="21438"/>
    <cellStyle name="Notas 7 2 4" xfId="4321"/>
    <cellStyle name="Notas 7 2 5" xfId="3822"/>
    <cellStyle name="Notas 7 2 6" xfId="4259"/>
    <cellStyle name="Notas 7 2 7" xfId="3881"/>
    <cellStyle name="Notas 7 2 8" xfId="5215"/>
    <cellStyle name="Notas 7 2 9" xfId="5735"/>
    <cellStyle name="Notas 7 20" xfId="10474"/>
    <cellStyle name="Notas 7 21" xfId="11679"/>
    <cellStyle name="Notas 7 22" xfId="14135"/>
    <cellStyle name="Notas 7 23" xfId="9907"/>
    <cellStyle name="Notas 7 24" xfId="13188"/>
    <cellStyle name="Notas 7 25" xfId="14348"/>
    <cellStyle name="Notas 7 26" xfId="16071"/>
    <cellStyle name="Notas 7 27" xfId="13638"/>
    <cellStyle name="Notas 7 28" xfId="11087"/>
    <cellStyle name="Notas 7 29" xfId="16499"/>
    <cellStyle name="Notas 7 3" xfId="1952"/>
    <cellStyle name="Notas 7 3 10" xfId="6239"/>
    <cellStyle name="Notas 7 3 11" xfId="6745"/>
    <cellStyle name="Notas 7 3 12" xfId="7244"/>
    <cellStyle name="Notas 7 3 13" xfId="7743"/>
    <cellStyle name="Notas 7 3 14" xfId="10476"/>
    <cellStyle name="Notas 7 3 15" xfId="12514"/>
    <cellStyle name="Notas 7 3 16" xfId="11910"/>
    <cellStyle name="Notas 7 3 17" xfId="15401"/>
    <cellStyle name="Notas 7 3 18" xfId="13048"/>
    <cellStyle name="Notas 7 3 19" xfId="12948"/>
    <cellStyle name="Notas 7 3 2" xfId="3070"/>
    <cellStyle name="Notas 7 3 20" xfId="15158"/>
    <cellStyle name="Notas 7 3 21" xfId="13405"/>
    <cellStyle name="Notas 7 3 22" xfId="10010"/>
    <cellStyle name="Notas 7 3 23" xfId="13648"/>
    <cellStyle name="Notas 7 3 24" xfId="15478"/>
    <cellStyle name="Notas 7 3 25" xfId="14164"/>
    <cellStyle name="Notas 7 3 26" xfId="11166"/>
    <cellStyle name="Notas 7 3 27" xfId="12251"/>
    <cellStyle name="Notas 7 3 28" xfId="16526"/>
    <cellStyle name="Notas 7 3 29" xfId="13058"/>
    <cellStyle name="Notas 7 3 3" xfId="3156"/>
    <cellStyle name="Notas 7 3 30" xfId="16769"/>
    <cellStyle name="Notas 7 3 31" xfId="16776"/>
    <cellStyle name="Notas 7 3 32" xfId="12787"/>
    <cellStyle name="Notas 7 3 33" xfId="19877"/>
    <cellStyle name="Notas 7 3 34" xfId="20141"/>
    <cellStyle name="Notas 7 3 35" xfId="20674"/>
    <cellStyle name="Notas 7 3 36" xfId="21306"/>
    <cellStyle name="Notas 7 3 4" xfId="4322"/>
    <cellStyle name="Notas 7 3 5" xfId="3821"/>
    <cellStyle name="Notas 7 3 6" xfId="4260"/>
    <cellStyle name="Notas 7 3 7" xfId="3880"/>
    <cellStyle name="Notas 7 3 8" xfId="5216"/>
    <cellStyle name="Notas 7 3 9" xfId="5736"/>
    <cellStyle name="Notas 7 30" xfId="15121"/>
    <cellStyle name="Notas 7 31" xfId="16603"/>
    <cellStyle name="Notas 7 32" xfId="11193"/>
    <cellStyle name="Notas 7 33" xfId="16278"/>
    <cellStyle name="Notas 7 34" xfId="12195"/>
    <cellStyle name="Notas 7 35" xfId="14999"/>
    <cellStyle name="Notas 7 36" xfId="9164"/>
    <cellStyle name="Notas 7 37" xfId="15923"/>
    <cellStyle name="Notas 7 38" xfId="9425"/>
    <cellStyle name="Notas 7 39" xfId="19875"/>
    <cellStyle name="Notas 7 4" xfId="1953"/>
    <cellStyle name="Notas 7 4 10" xfId="6240"/>
    <cellStyle name="Notas 7 4 11" xfId="6746"/>
    <cellStyle name="Notas 7 4 12" xfId="7245"/>
    <cellStyle name="Notas 7 4 13" xfId="7744"/>
    <cellStyle name="Notas 7 4 14" xfId="10477"/>
    <cellStyle name="Notas 7 4 15" xfId="11414"/>
    <cellStyle name="Notas 7 4 16" xfId="11605"/>
    <cellStyle name="Notas 7 4 17" xfId="12283"/>
    <cellStyle name="Notas 7 4 18" xfId="13761"/>
    <cellStyle name="Notas 7 4 19" xfId="9939"/>
    <cellStyle name="Notas 7 4 2" xfId="3071"/>
    <cellStyle name="Notas 7 4 20" xfId="9192"/>
    <cellStyle name="Notas 7 4 21" xfId="16645"/>
    <cellStyle name="Notas 7 4 22" xfId="16820"/>
    <cellStyle name="Notas 7 4 23" xfId="14887"/>
    <cellStyle name="Notas 7 4 24" xfId="12055"/>
    <cellStyle name="Notas 7 4 25" xfId="13807"/>
    <cellStyle name="Notas 7 4 26" xfId="14889"/>
    <cellStyle name="Notas 7 4 27" xfId="16529"/>
    <cellStyle name="Notas 7 4 28" xfId="9339"/>
    <cellStyle name="Notas 7 4 29" xfId="10652"/>
    <cellStyle name="Notas 7 4 3" xfId="3157"/>
    <cellStyle name="Notas 7 4 30" xfId="17442"/>
    <cellStyle name="Notas 7 4 31" xfId="17751"/>
    <cellStyle name="Notas 7 4 32" xfId="18047"/>
    <cellStyle name="Notas 7 4 33" xfId="19878"/>
    <cellStyle name="Notas 7 4 34" xfId="20137"/>
    <cellStyle name="Notas 7 4 35" xfId="20675"/>
    <cellStyle name="Notas 7 4 36" xfId="21274"/>
    <cellStyle name="Notas 7 4 4" xfId="4323"/>
    <cellStyle name="Notas 7 4 5" xfId="3820"/>
    <cellStyle name="Notas 7 4 6" xfId="5128"/>
    <cellStyle name="Notas 7 4 7" xfId="3879"/>
    <cellStyle name="Notas 7 4 8" xfId="5211"/>
    <cellStyle name="Notas 7 4 9" xfId="5737"/>
    <cellStyle name="Notas 7 40" xfId="20121"/>
    <cellStyle name="Notas 7 41" xfId="20672"/>
    <cellStyle name="Notas 7 42" xfId="21224"/>
    <cellStyle name="Notas 7 5" xfId="1954"/>
    <cellStyle name="Notas 7 5 10" xfId="6241"/>
    <cellStyle name="Notas 7 5 11" xfId="6747"/>
    <cellStyle name="Notas 7 5 12" xfId="7246"/>
    <cellStyle name="Notas 7 5 13" xfId="7745"/>
    <cellStyle name="Notas 7 5 14" xfId="10478"/>
    <cellStyle name="Notas 7 5 15" xfId="14926"/>
    <cellStyle name="Notas 7 5 16" xfId="9133"/>
    <cellStyle name="Notas 7 5 17" xfId="14038"/>
    <cellStyle name="Notas 7 5 18" xfId="9995"/>
    <cellStyle name="Notas 7 5 19" xfId="14181"/>
    <cellStyle name="Notas 7 5 2" xfId="3072"/>
    <cellStyle name="Notas 7 5 20" xfId="16556"/>
    <cellStyle name="Notas 7 5 21" xfId="15605"/>
    <cellStyle name="Notas 7 5 22" xfId="15777"/>
    <cellStyle name="Notas 7 5 23" xfId="16516"/>
    <cellStyle name="Notas 7 5 24" xfId="14865"/>
    <cellStyle name="Notas 7 5 25" xfId="15764"/>
    <cellStyle name="Notas 7 5 26" xfId="17125"/>
    <cellStyle name="Notas 7 5 27" xfId="17249"/>
    <cellStyle name="Notas 7 5 28" xfId="17567"/>
    <cellStyle name="Notas 7 5 29" xfId="17869"/>
    <cellStyle name="Notas 7 5 3" xfId="3158"/>
    <cellStyle name="Notas 7 5 30" xfId="18156"/>
    <cellStyle name="Notas 7 5 31" xfId="18423"/>
    <cellStyle name="Notas 7 5 32" xfId="18663"/>
    <cellStyle name="Notas 7 5 33" xfId="19879"/>
    <cellStyle name="Notas 7 5 34" xfId="20216"/>
    <cellStyle name="Notas 7 5 35" xfId="20676"/>
    <cellStyle name="Notas 7 5 36" xfId="21425"/>
    <cellStyle name="Notas 7 5 4" xfId="4324"/>
    <cellStyle name="Notas 7 5 5" xfId="3819"/>
    <cellStyle name="Notas 7 5 6" xfId="4262"/>
    <cellStyle name="Notas 7 5 7" xfId="3878"/>
    <cellStyle name="Notas 7 5 8" xfId="5217"/>
    <cellStyle name="Notas 7 5 9" xfId="5738"/>
    <cellStyle name="Notas 7 6" xfId="1955"/>
    <cellStyle name="Notas 7 6 10" xfId="6242"/>
    <cellStyle name="Notas 7 6 11" xfId="6742"/>
    <cellStyle name="Notas 7 6 12" xfId="7247"/>
    <cellStyle name="Notas 7 6 13" xfId="7746"/>
    <cellStyle name="Notas 7 6 14" xfId="10479"/>
    <cellStyle name="Notas 7 6 15" xfId="14595"/>
    <cellStyle name="Notas 7 6 16" xfId="9449"/>
    <cellStyle name="Notas 7 6 17" xfId="14868"/>
    <cellStyle name="Notas 7 6 18" xfId="9190"/>
    <cellStyle name="Notas 7 6 19" xfId="11518"/>
    <cellStyle name="Notas 7 6 2" xfId="3073"/>
    <cellStyle name="Notas 7 6 20" xfId="11251"/>
    <cellStyle name="Notas 7 6 21" xfId="13527"/>
    <cellStyle name="Notas 7 6 22" xfId="11564"/>
    <cellStyle name="Notas 7 6 23" xfId="11035"/>
    <cellStyle name="Notas 7 6 24" xfId="17408"/>
    <cellStyle name="Notas 7 6 25" xfId="17718"/>
    <cellStyle name="Notas 7 6 26" xfId="18014"/>
    <cellStyle name="Notas 7 6 27" xfId="18287"/>
    <cellStyle name="Notas 7 6 28" xfId="18543"/>
    <cellStyle name="Notas 7 6 29" xfId="18769"/>
    <cellStyle name="Notas 7 6 3" xfId="3159"/>
    <cellStyle name="Notas 7 6 30" xfId="18963"/>
    <cellStyle name="Notas 7 6 31" xfId="19126"/>
    <cellStyle name="Notas 7 6 32" xfId="19263"/>
    <cellStyle name="Notas 7 6 33" xfId="19880"/>
    <cellStyle name="Notas 7 6 34" xfId="20177"/>
    <cellStyle name="Notas 7 6 35" xfId="20677"/>
    <cellStyle name="Notas 7 6 36" xfId="21350"/>
    <cellStyle name="Notas 7 6 4" xfId="4325"/>
    <cellStyle name="Notas 7 6 5" xfId="3818"/>
    <cellStyle name="Notas 7 6 6" xfId="4263"/>
    <cellStyle name="Notas 7 6 7" xfId="3877"/>
    <cellStyle name="Notas 7 6 8" xfId="5218"/>
    <cellStyle name="Notas 7 6 9" xfId="6659"/>
    <cellStyle name="Notas 7 7" xfId="3068"/>
    <cellStyle name="Notas 7 8" xfId="3074"/>
    <cellStyle name="Notas 7 9" xfId="3154"/>
    <cellStyle name="Notas 70" xfId="1956"/>
    <cellStyle name="Notas 70 10" xfId="8464"/>
    <cellStyle name="Notas 70 11" xfId="8666"/>
    <cellStyle name="Notas 70 12" xfId="8841"/>
    <cellStyle name="Notas 70 13" xfId="10480"/>
    <cellStyle name="Notas 70 14" xfId="14263"/>
    <cellStyle name="Notas 70 15" xfId="9772"/>
    <cellStyle name="Notas 70 16" xfId="12131"/>
    <cellStyle name="Notas 70 17" xfId="15282"/>
    <cellStyle name="Notas 70 18" xfId="15782"/>
    <cellStyle name="Notas 70 19" xfId="9557"/>
    <cellStyle name="Notas 70 2" xfId="3454"/>
    <cellStyle name="Notas 70 20" xfId="12425"/>
    <cellStyle name="Notas 70 21" xfId="13647"/>
    <cellStyle name="Notas 70 22" xfId="11878"/>
    <cellStyle name="Notas 70 23" xfId="17081"/>
    <cellStyle name="Notas 70 24" xfId="12591"/>
    <cellStyle name="Notas 70 25" xfId="13296"/>
    <cellStyle name="Notas 70 26" xfId="14206"/>
    <cellStyle name="Notas 70 27" xfId="17271"/>
    <cellStyle name="Notas 70 28" xfId="17588"/>
    <cellStyle name="Notas 70 29" xfId="17888"/>
    <cellStyle name="Notas 70 3" xfId="4991"/>
    <cellStyle name="Notas 70 30" xfId="18175"/>
    <cellStyle name="Notas 70 31" xfId="18440"/>
    <cellStyle name="Notas 70 32" xfId="19881"/>
    <cellStyle name="Notas 70 33" xfId="20080"/>
    <cellStyle name="Notas 70 34" xfId="20678"/>
    <cellStyle name="Notas 70 35" xfId="21216"/>
    <cellStyle name="Notas 70 4" xfId="5510"/>
    <cellStyle name="Notas 70 5" xfId="6016"/>
    <cellStyle name="Notas 70 6" xfId="6523"/>
    <cellStyle name="Notas 70 7" xfId="7027"/>
    <cellStyle name="Notas 70 8" xfId="7526"/>
    <cellStyle name="Notas 70 9" xfId="8003"/>
    <cellStyle name="Notas 71" xfId="1957"/>
    <cellStyle name="Notas 71 10" xfId="8465"/>
    <cellStyle name="Notas 71 11" xfId="8667"/>
    <cellStyle name="Notas 71 12" xfId="8842"/>
    <cellStyle name="Notas 71 13" xfId="10481"/>
    <cellStyle name="Notas 71 14" xfId="13922"/>
    <cellStyle name="Notas 71 15" xfId="10120"/>
    <cellStyle name="Notas 71 16" xfId="14757"/>
    <cellStyle name="Notas 71 17" xfId="9299"/>
    <cellStyle name="Notas 71 18" xfId="14378"/>
    <cellStyle name="Notas 71 19" xfId="13812"/>
    <cellStyle name="Notas 71 2" xfId="3455"/>
    <cellStyle name="Notas 71 20" xfId="12070"/>
    <cellStyle name="Notas 71 21" xfId="10032"/>
    <cellStyle name="Notas 71 22" xfId="13829"/>
    <cellStyle name="Notas 71 23" xfId="9838"/>
    <cellStyle name="Notas 71 24" xfId="13320"/>
    <cellStyle name="Notas 71 25" xfId="15710"/>
    <cellStyle name="Notas 71 26" xfId="14649"/>
    <cellStyle name="Notas 71 27" xfId="16419"/>
    <cellStyle name="Notas 71 28" xfId="9956"/>
    <cellStyle name="Notas 71 29" xfId="11375"/>
    <cellStyle name="Notas 71 3" xfId="4992"/>
    <cellStyle name="Notas 71 30" xfId="15276"/>
    <cellStyle name="Notas 71 31" xfId="9845"/>
    <cellStyle name="Notas 71 32" xfId="19882"/>
    <cellStyle name="Notas 71 33" xfId="20209"/>
    <cellStyle name="Notas 71 34" xfId="20679"/>
    <cellStyle name="Notas 71 35" xfId="21398"/>
    <cellStyle name="Notas 71 4" xfId="5511"/>
    <cellStyle name="Notas 71 5" xfId="6017"/>
    <cellStyle name="Notas 71 6" xfId="6524"/>
    <cellStyle name="Notas 71 7" xfId="7028"/>
    <cellStyle name="Notas 71 8" xfId="7527"/>
    <cellStyle name="Notas 71 9" xfId="8004"/>
    <cellStyle name="Notas 72" xfId="1958"/>
    <cellStyle name="Notas 72 10" xfId="8466"/>
    <cellStyle name="Notas 72 11" xfId="8668"/>
    <cellStyle name="Notas 72 12" xfId="8843"/>
    <cellStyle name="Notas 72 13" xfId="10482"/>
    <cellStyle name="Notas 72 14" xfId="13576"/>
    <cellStyle name="Notas 72 15" xfId="10709"/>
    <cellStyle name="Notas 72 16" xfId="14275"/>
    <cellStyle name="Notas 72 17" xfId="9762"/>
    <cellStyle name="Notas 72 18" xfId="13879"/>
    <cellStyle name="Notas 72 19" xfId="16791"/>
    <cellStyle name="Notas 72 2" xfId="3456"/>
    <cellStyle name="Notas 72 20" xfId="17117"/>
    <cellStyle name="Notas 72 21" xfId="17240"/>
    <cellStyle name="Notas 72 22" xfId="17559"/>
    <cellStyle name="Notas 72 23" xfId="17861"/>
    <cellStyle name="Notas 72 24" xfId="18148"/>
    <cellStyle name="Notas 72 25" xfId="18415"/>
    <cellStyle name="Notas 72 26" xfId="18656"/>
    <cellStyle name="Notas 72 27" xfId="18866"/>
    <cellStyle name="Notas 72 28" xfId="19046"/>
    <cellStyle name="Notas 72 29" xfId="19197"/>
    <cellStyle name="Notas 72 3" xfId="4993"/>
    <cellStyle name="Notas 72 30" xfId="19323"/>
    <cellStyle name="Notas 72 31" xfId="19419"/>
    <cellStyle name="Notas 72 32" xfId="19883"/>
    <cellStyle name="Notas 72 33" xfId="20106"/>
    <cellStyle name="Notas 72 34" xfId="20680"/>
    <cellStyle name="Notas 72 35" xfId="21242"/>
    <cellStyle name="Notas 72 4" xfId="5512"/>
    <cellStyle name="Notas 72 5" xfId="6018"/>
    <cellStyle name="Notas 72 6" xfId="6525"/>
    <cellStyle name="Notas 72 7" xfId="7029"/>
    <cellStyle name="Notas 72 8" xfId="7528"/>
    <cellStyle name="Notas 72 9" xfId="8005"/>
    <cellStyle name="Notas 73" xfId="1959"/>
    <cellStyle name="Notas 73 10" xfId="8467"/>
    <cellStyle name="Notas 73 11" xfId="8669"/>
    <cellStyle name="Notas 73 12" xfId="8844"/>
    <cellStyle name="Notas 73 13" xfId="10483"/>
    <cellStyle name="Notas 73 14" xfId="13217"/>
    <cellStyle name="Notas 73 15" xfId="15085"/>
    <cellStyle name="Notas 73 16" xfId="11031"/>
    <cellStyle name="Notas 73 17" xfId="12899"/>
    <cellStyle name="Notas 73 18" xfId="15118"/>
    <cellStyle name="Notas 73 19" xfId="13097"/>
    <cellStyle name="Notas 73 2" xfId="3457"/>
    <cellStyle name="Notas 73 20" xfId="9821"/>
    <cellStyle name="Notas 73 21" xfId="9208"/>
    <cellStyle name="Notas 73 22" xfId="9439"/>
    <cellStyle name="Notas 73 23" xfId="15515"/>
    <cellStyle name="Notas 73 24" xfId="10655"/>
    <cellStyle name="Notas 73 25" xfId="17106"/>
    <cellStyle name="Notas 73 26" xfId="13884"/>
    <cellStyle name="Notas 73 27" xfId="16119"/>
    <cellStyle name="Notas 73 28" xfId="11451"/>
    <cellStyle name="Notas 73 29" xfId="15775"/>
    <cellStyle name="Notas 73 3" xfId="4994"/>
    <cellStyle name="Notas 73 30" xfId="12207"/>
    <cellStyle name="Notas 73 31" xfId="9823"/>
    <cellStyle name="Notas 73 32" xfId="19884"/>
    <cellStyle name="Notas 73 33" xfId="20077"/>
    <cellStyle name="Notas 73 34" xfId="20681"/>
    <cellStyle name="Notas 73 35" xfId="20953"/>
    <cellStyle name="Notas 73 4" xfId="5513"/>
    <cellStyle name="Notas 73 5" xfId="6019"/>
    <cellStyle name="Notas 73 6" xfId="6526"/>
    <cellStyle name="Notas 73 7" xfId="7030"/>
    <cellStyle name="Notas 73 8" xfId="7529"/>
    <cellStyle name="Notas 73 9" xfId="8006"/>
    <cellStyle name="Notas 74" xfId="1960"/>
    <cellStyle name="Notas 74 10" xfId="8468"/>
    <cellStyle name="Notas 74 11" xfId="8670"/>
    <cellStyle name="Notas 74 12" xfId="8845"/>
    <cellStyle name="Notas 74 13" xfId="10484"/>
    <cellStyle name="Notas 74 14" xfId="12862"/>
    <cellStyle name="Notas 74 15" xfId="11308"/>
    <cellStyle name="Notas 74 16" xfId="15615"/>
    <cellStyle name="Notas 74 17" xfId="15973"/>
    <cellStyle name="Notas 74 18" xfId="16343"/>
    <cellStyle name="Notas 74 19" xfId="16025"/>
    <cellStyle name="Notas 74 2" xfId="3458"/>
    <cellStyle name="Notas 74 20" xfId="10093"/>
    <cellStyle name="Notas 74 21" xfId="11784"/>
    <cellStyle name="Notas 74 22" xfId="11047"/>
    <cellStyle name="Notas 74 23" xfId="11230"/>
    <cellStyle name="Notas 74 24" xfId="13151"/>
    <cellStyle name="Notas 74 25" xfId="12745"/>
    <cellStyle name="Notas 74 26" xfId="9600"/>
    <cellStyle name="Notas 74 27" xfId="15091"/>
    <cellStyle name="Notas 74 28" xfId="12262"/>
    <cellStyle name="Notas 74 29" xfId="10761"/>
    <cellStyle name="Notas 74 3" xfId="4995"/>
    <cellStyle name="Notas 74 30" xfId="15117"/>
    <cellStyle name="Notas 74 31" xfId="13489"/>
    <cellStyle name="Notas 74 32" xfId="19885"/>
    <cellStyle name="Notas 74 33" xfId="20071"/>
    <cellStyle name="Notas 74 34" xfId="20682"/>
    <cellStyle name="Notas 74 35" xfId="20907"/>
    <cellStyle name="Notas 74 4" xfId="5514"/>
    <cellStyle name="Notas 74 5" xfId="6020"/>
    <cellStyle name="Notas 74 6" xfId="6527"/>
    <cellStyle name="Notas 74 7" xfId="7031"/>
    <cellStyle name="Notas 74 8" xfId="7530"/>
    <cellStyle name="Notas 74 9" xfId="8007"/>
    <cellStyle name="Notas 75" xfId="1961"/>
    <cellStyle name="Notas 75 10" xfId="8469"/>
    <cellStyle name="Notas 75 11" xfId="8671"/>
    <cellStyle name="Notas 75 12" xfId="8846"/>
    <cellStyle name="Notas 75 13" xfId="10485"/>
    <cellStyle name="Notas 75 14" xfId="11678"/>
    <cellStyle name="Notas 75 15" xfId="14437"/>
    <cellStyle name="Notas 75 16" xfId="9609"/>
    <cellStyle name="Notas 75 17" xfId="11280"/>
    <cellStyle name="Notas 75 18" xfId="12454"/>
    <cellStyle name="Notas 75 19" xfId="12683"/>
    <cellStyle name="Notas 75 2" xfId="3459"/>
    <cellStyle name="Notas 75 20" xfId="16580"/>
    <cellStyle name="Notas 75 21" xfId="9110"/>
    <cellStyle name="Notas 75 22" xfId="11027"/>
    <cellStyle name="Notas 75 23" xfId="17183"/>
    <cellStyle name="Notas 75 24" xfId="17505"/>
    <cellStyle name="Notas 75 25" xfId="17811"/>
    <cellStyle name="Notas 75 26" xfId="18104"/>
    <cellStyle name="Notas 75 27" xfId="18372"/>
    <cellStyle name="Notas 75 28" xfId="18617"/>
    <cellStyle name="Notas 75 29" xfId="18834"/>
    <cellStyle name="Notas 75 3" xfId="4996"/>
    <cellStyle name="Notas 75 30" xfId="19019"/>
    <cellStyle name="Notas 75 31" xfId="19174"/>
    <cellStyle name="Notas 75 32" xfId="19886"/>
    <cellStyle name="Notas 75 33" xfId="20059"/>
    <cellStyle name="Notas 75 34" xfId="20683"/>
    <cellStyle name="Notas 75 35" xfId="20820"/>
    <cellStyle name="Notas 75 4" xfId="5515"/>
    <cellStyle name="Notas 75 5" xfId="6021"/>
    <cellStyle name="Notas 75 6" xfId="6528"/>
    <cellStyle name="Notas 75 7" xfId="7032"/>
    <cellStyle name="Notas 75 8" xfId="7531"/>
    <cellStyle name="Notas 75 9" xfId="8008"/>
    <cellStyle name="Notas 76" xfId="1962"/>
    <cellStyle name="Notas 76 10" xfId="8470"/>
    <cellStyle name="Notas 76 11" xfId="8672"/>
    <cellStyle name="Notas 76 12" xfId="8847"/>
    <cellStyle name="Notas 76 13" xfId="10486"/>
    <cellStyle name="Notas 76 14" xfId="12190"/>
    <cellStyle name="Notas 76 15" xfId="10185"/>
    <cellStyle name="Notas 76 16" xfId="9711"/>
    <cellStyle name="Notas 76 17" xfId="12575"/>
    <cellStyle name="Notas 76 18" xfId="14057"/>
    <cellStyle name="Notas 76 19" xfId="10052"/>
    <cellStyle name="Notas 76 2" xfId="3460"/>
    <cellStyle name="Notas 76 20" xfId="16581"/>
    <cellStyle name="Notas 76 21" xfId="14211"/>
    <cellStyle name="Notas 76 22" xfId="17502"/>
    <cellStyle name="Notas 76 23" xfId="17808"/>
    <cellStyle name="Notas 76 24" xfId="18101"/>
    <cellStyle name="Notas 76 25" xfId="18369"/>
    <cellStyle name="Notas 76 26" xfId="18615"/>
    <cellStyle name="Notas 76 27" xfId="18833"/>
    <cellStyle name="Notas 76 28" xfId="19018"/>
    <cellStyle name="Notas 76 29" xfId="19173"/>
    <cellStyle name="Notas 76 3" xfId="4997"/>
    <cellStyle name="Notas 76 30" xfId="19304"/>
    <cellStyle name="Notas 76 31" xfId="19408"/>
    <cellStyle name="Notas 76 32" xfId="19887"/>
    <cellStyle name="Notas 76 33" xfId="20047"/>
    <cellStyle name="Notas 76 34" xfId="20684"/>
    <cellStyle name="Notas 76 35" xfId="20912"/>
    <cellStyle name="Notas 76 4" xfId="5516"/>
    <cellStyle name="Notas 76 5" xfId="6022"/>
    <cellStyle name="Notas 76 6" xfId="6529"/>
    <cellStyle name="Notas 76 7" xfId="7033"/>
    <cellStyle name="Notas 76 8" xfId="7532"/>
    <cellStyle name="Notas 76 9" xfId="8009"/>
    <cellStyle name="Notas 77" xfId="1963"/>
    <cellStyle name="Notas 77 10" xfId="8471"/>
    <cellStyle name="Notas 77 11" xfId="8673"/>
    <cellStyle name="Notas 77 12" xfId="8848"/>
    <cellStyle name="Notas 77 13" xfId="10487"/>
    <cellStyle name="Notas 77 14" xfId="12513"/>
    <cellStyle name="Notas 77 15" xfId="11983"/>
    <cellStyle name="Notas 77 16" xfId="13446"/>
    <cellStyle name="Notas 77 17" xfId="10059"/>
    <cellStyle name="Notas 77 18" xfId="12392"/>
    <cellStyle name="Notas 77 19" xfId="15622"/>
    <cellStyle name="Notas 77 2" xfId="3461"/>
    <cellStyle name="Notas 77 20" xfId="13960"/>
    <cellStyle name="Notas 77 21" xfId="14289"/>
    <cellStyle name="Notas 77 22" xfId="12244"/>
    <cellStyle name="Notas 77 23" xfId="12264"/>
    <cellStyle name="Notas 77 24" xfId="13444"/>
    <cellStyle name="Notas 77 25" xfId="16676"/>
    <cellStyle name="Notas 77 26" xfId="10807"/>
    <cellStyle name="Notas 77 27" xfId="9636"/>
    <cellStyle name="Notas 77 28" xfId="14234"/>
    <cellStyle name="Notas 77 29" xfId="13342"/>
    <cellStyle name="Notas 77 3" xfId="4998"/>
    <cellStyle name="Notas 77 30" xfId="11208"/>
    <cellStyle name="Notas 77 31" xfId="13106"/>
    <cellStyle name="Notas 77 32" xfId="19888"/>
    <cellStyle name="Notas 77 33" xfId="20033"/>
    <cellStyle name="Notas 77 34" xfId="20685"/>
    <cellStyle name="Notas 77 35" xfId="20815"/>
    <cellStyle name="Notas 77 4" xfId="5517"/>
    <cellStyle name="Notas 77 5" xfId="6023"/>
    <cellStyle name="Notas 77 6" xfId="6530"/>
    <cellStyle name="Notas 77 7" xfId="7034"/>
    <cellStyle name="Notas 77 8" xfId="7533"/>
    <cellStyle name="Notas 77 9" xfId="8010"/>
    <cellStyle name="Notas 78" xfId="1964"/>
    <cellStyle name="Notas 78 10" xfId="8472"/>
    <cellStyle name="Notas 78 11" xfId="8674"/>
    <cellStyle name="Notas 78 12" xfId="8849"/>
    <cellStyle name="Notas 78 13" xfId="10488"/>
    <cellStyle name="Notas 78 14" xfId="11413"/>
    <cellStyle name="Notas 78 15" xfId="12323"/>
    <cellStyle name="Notas 78 16" xfId="11926"/>
    <cellStyle name="Notas 78 17" xfId="14066"/>
    <cellStyle name="Notas 78 18" xfId="9628"/>
    <cellStyle name="Notas 78 19" xfId="9668"/>
    <cellStyle name="Notas 78 2" xfId="3462"/>
    <cellStyle name="Notas 78 20" xfId="16751"/>
    <cellStyle name="Notas 78 21" xfId="11309"/>
    <cellStyle name="Notas 78 22" xfId="13739"/>
    <cellStyle name="Notas 78 23" xfId="10945"/>
    <cellStyle name="Notas 78 24" xfId="13327"/>
    <cellStyle name="Notas 78 25" xfId="16552"/>
    <cellStyle name="Notas 78 26" xfId="14205"/>
    <cellStyle name="Notas 78 27" xfId="15001"/>
    <cellStyle name="Notas 78 28" xfId="11113"/>
    <cellStyle name="Notas 78 29" xfId="15081"/>
    <cellStyle name="Notas 78 3" xfId="4999"/>
    <cellStyle name="Notas 78 30" xfId="15971"/>
    <cellStyle name="Notas 78 31" xfId="17196"/>
    <cellStyle name="Notas 78 32" xfId="19889"/>
    <cellStyle name="Notas 78 33" xfId="20021"/>
    <cellStyle name="Notas 78 34" xfId="20686"/>
    <cellStyle name="Notas 78 35" xfId="20828"/>
    <cellStyle name="Notas 78 4" xfId="5518"/>
    <cellStyle name="Notas 78 5" xfId="6024"/>
    <cellStyle name="Notas 78 6" xfId="6531"/>
    <cellStyle name="Notas 78 7" xfId="7035"/>
    <cellStyle name="Notas 78 8" xfId="7534"/>
    <cellStyle name="Notas 78 9" xfId="8011"/>
    <cellStyle name="Notas 79" xfId="1965"/>
    <cellStyle name="Notas 79 10" xfId="8473"/>
    <cellStyle name="Notas 79 11" xfId="8675"/>
    <cellStyle name="Notas 79 12" xfId="8850"/>
    <cellStyle name="Notas 79 13" xfId="10489"/>
    <cellStyle name="Notas 79 14" xfId="14927"/>
    <cellStyle name="Notas 79 15" xfId="9132"/>
    <cellStyle name="Notas 79 16" xfId="14394"/>
    <cellStyle name="Notas 79 17" xfId="9654"/>
    <cellStyle name="Notas 79 18" xfId="11490"/>
    <cellStyle name="Notas 79 19" xfId="15292"/>
    <cellStyle name="Notas 79 2" xfId="3463"/>
    <cellStyle name="Notas 79 20" xfId="11832"/>
    <cellStyle name="Notas 79 21" xfId="11644"/>
    <cellStyle name="Notas 79 22" xfId="14097"/>
    <cellStyle name="Notas 79 23" xfId="11638"/>
    <cellStyle name="Notas 79 24" xfId="13425"/>
    <cellStyle name="Notas 79 25" xfId="13653"/>
    <cellStyle name="Notas 79 26" xfId="11272"/>
    <cellStyle name="Notas 79 27" xfId="11395"/>
    <cellStyle name="Notas 79 28" xfId="15922"/>
    <cellStyle name="Notas 79 29" xfId="9534"/>
    <cellStyle name="Notas 79 3" xfId="5000"/>
    <cellStyle name="Notas 79 30" xfId="16488"/>
    <cellStyle name="Notas 79 31" xfId="13101"/>
    <cellStyle name="Notas 79 32" xfId="19890"/>
    <cellStyle name="Notas 79 33" xfId="20006"/>
    <cellStyle name="Notas 79 34" xfId="20687"/>
    <cellStyle name="Notas 79 35" xfId="21582"/>
    <cellStyle name="Notas 79 4" xfId="5519"/>
    <cellStyle name="Notas 79 5" xfId="6025"/>
    <cellStyle name="Notas 79 6" xfId="6532"/>
    <cellStyle name="Notas 79 7" xfId="7036"/>
    <cellStyle name="Notas 79 8" xfId="7535"/>
    <cellStyle name="Notas 79 9" xfId="8012"/>
    <cellStyle name="Notas 8" xfId="1966"/>
    <cellStyle name="Notas 8 10" xfId="3815"/>
    <cellStyle name="Notas 8 11" xfId="4266"/>
    <cellStyle name="Notas 8 12" xfId="5648"/>
    <cellStyle name="Notas 8 13" xfId="6154"/>
    <cellStyle name="Notas 8 14" xfId="6596"/>
    <cellStyle name="Notas 8 15" xfId="7099"/>
    <cellStyle name="Notas 8 16" xfId="7659"/>
    <cellStyle name="Notas 8 17" xfId="8135"/>
    <cellStyle name="Notas 8 18" xfId="8572"/>
    <cellStyle name="Notas 8 19" xfId="10490"/>
    <cellStyle name="Notas 8 2" xfId="1967"/>
    <cellStyle name="Notas 8 2 10" xfId="8474"/>
    <cellStyle name="Notas 8 2 11" xfId="8676"/>
    <cellStyle name="Notas 8 2 12" xfId="8851"/>
    <cellStyle name="Notas 8 2 13" xfId="10491"/>
    <cellStyle name="Notas 8 2 14" xfId="14264"/>
    <cellStyle name="Notas 8 2 15" xfId="9771"/>
    <cellStyle name="Notas 8 2 16" xfId="11743"/>
    <cellStyle name="Notas 8 2 17" xfId="11170"/>
    <cellStyle name="Notas 8 2 18" xfId="13965"/>
    <cellStyle name="Notas 8 2 19" xfId="14395"/>
    <cellStyle name="Notas 8 2 2" xfId="3464"/>
    <cellStyle name="Notas 8 2 20" xfId="9317"/>
    <cellStyle name="Notas 8 2 21" xfId="14745"/>
    <cellStyle name="Notas 8 2 22" xfId="16735"/>
    <cellStyle name="Notas 8 2 23" xfId="15429"/>
    <cellStyle name="Notas 8 2 24" xfId="9525"/>
    <cellStyle name="Notas 8 2 25" xfId="13443"/>
    <cellStyle name="Notas 8 2 26" xfId="17361"/>
    <cellStyle name="Notas 8 2 27" xfId="17674"/>
    <cellStyle name="Notas 8 2 28" xfId="17971"/>
    <cellStyle name="Notas 8 2 29" xfId="18248"/>
    <cellStyle name="Notas 8 2 3" xfId="5001"/>
    <cellStyle name="Notas 8 2 30" xfId="18507"/>
    <cellStyle name="Notas 8 2 31" xfId="18734"/>
    <cellStyle name="Notas 8 2 32" xfId="19892"/>
    <cellStyle name="Notas 8 2 33" xfId="19986"/>
    <cellStyle name="Notas 8 2 34" xfId="20689"/>
    <cellStyle name="Notas 8 2 35" xfId="21479"/>
    <cellStyle name="Notas 8 2 4" xfId="5520"/>
    <cellStyle name="Notas 8 2 5" xfId="6026"/>
    <cellStyle name="Notas 8 2 6" xfId="6533"/>
    <cellStyle name="Notas 8 2 7" xfId="7037"/>
    <cellStyle name="Notas 8 2 8" xfId="7536"/>
    <cellStyle name="Notas 8 2 9" xfId="8013"/>
    <cellStyle name="Notas 8 20" xfId="14596"/>
    <cellStyle name="Notas 8 21" xfId="9448"/>
    <cellStyle name="Notas 8 22" xfId="11500"/>
    <cellStyle name="Notas 8 23" xfId="13740"/>
    <cellStyle name="Notas 8 24" xfId="10616"/>
    <cellStyle name="Notas 8 25" xfId="16542"/>
    <cellStyle name="Notas 8 26" xfId="15111"/>
    <cellStyle name="Notas 8 27" xfId="9812"/>
    <cellStyle name="Notas 8 28" xfId="13355"/>
    <cellStyle name="Notas 8 29" xfId="9358"/>
    <cellStyle name="Notas 8 3" xfId="1968"/>
    <cellStyle name="Notas 8 3 10" xfId="8475"/>
    <cellStyle name="Notas 8 3 11" xfId="8677"/>
    <cellStyle name="Notas 8 3 12" xfId="8852"/>
    <cellStyle name="Notas 8 3 13" xfId="10492"/>
    <cellStyle name="Notas 8 3 14" xfId="14928"/>
    <cellStyle name="Notas 8 3 15" xfId="9131"/>
    <cellStyle name="Notas 8 3 16" xfId="14724"/>
    <cellStyle name="Notas 8 3 17" xfId="9334"/>
    <cellStyle name="Notas 8 3 18" xfId="12976"/>
    <cellStyle name="Notas 8 3 19" xfId="11966"/>
    <cellStyle name="Notas 8 3 2" xfId="3465"/>
    <cellStyle name="Notas 8 3 20" xfId="14541"/>
    <cellStyle name="Notas 8 3 21" xfId="9013"/>
    <cellStyle name="Notas 8 3 22" xfId="16341"/>
    <cellStyle name="Notas 8 3 23" xfId="17348"/>
    <cellStyle name="Notas 8 3 24" xfId="17661"/>
    <cellStyle name="Notas 8 3 25" xfId="17960"/>
    <cellStyle name="Notas 8 3 26" xfId="18239"/>
    <cellStyle name="Notas 8 3 27" xfId="18500"/>
    <cellStyle name="Notas 8 3 28" xfId="18728"/>
    <cellStyle name="Notas 8 3 29" xfId="18926"/>
    <cellStyle name="Notas 8 3 3" xfId="5002"/>
    <cellStyle name="Notas 8 3 30" xfId="19093"/>
    <cellStyle name="Notas 8 3 31" xfId="19234"/>
    <cellStyle name="Notas 8 3 32" xfId="19893"/>
    <cellStyle name="Notas 8 3 33" xfId="20295"/>
    <cellStyle name="Notas 8 3 34" xfId="20690"/>
    <cellStyle name="Notas 8 3 35" xfId="21446"/>
    <cellStyle name="Notas 8 3 4" xfId="5521"/>
    <cellStyle name="Notas 8 3 5" xfId="6027"/>
    <cellStyle name="Notas 8 3 6" xfId="6534"/>
    <cellStyle name="Notas 8 3 7" xfId="7038"/>
    <cellStyle name="Notas 8 3 8" xfId="7537"/>
    <cellStyle name="Notas 8 3 9" xfId="8014"/>
    <cellStyle name="Notas 8 30" xfId="12779"/>
    <cellStyle name="Notas 8 31" xfId="14329"/>
    <cellStyle name="Notas 8 32" xfId="13234"/>
    <cellStyle name="Notas 8 33" xfId="11716"/>
    <cellStyle name="Notas 8 34" xfId="11177"/>
    <cellStyle name="Notas 8 35" xfId="16838"/>
    <cellStyle name="Notas 8 36" xfId="15546"/>
    <cellStyle name="Notas 8 37" xfId="16700"/>
    <cellStyle name="Notas 8 38" xfId="19891"/>
    <cellStyle name="Notas 8 39" xfId="19957"/>
    <cellStyle name="Notas 8 4" xfId="1969"/>
    <cellStyle name="Notas 8 4 10" xfId="8476"/>
    <cellStyle name="Notas 8 4 11" xfId="8678"/>
    <cellStyle name="Notas 8 4 12" xfId="8853"/>
    <cellStyle name="Notas 8 4 13" xfId="10493"/>
    <cellStyle name="Notas 8 4 14" xfId="14597"/>
    <cellStyle name="Notas 8 4 15" xfId="9447"/>
    <cellStyle name="Notas 8 4 16" xfId="12594"/>
    <cellStyle name="Notas 8 4 17" xfId="15205"/>
    <cellStyle name="Notas 8 4 18" xfId="15709"/>
    <cellStyle name="Notas 8 4 19" xfId="9203"/>
    <cellStyle name="Notas 8 4 2" xfId="3466"/>
    <cellStyle name="Notas 8 4 20" xfId="15560"/>
    <cellStyle name="Notas 8 4 21" xfId="14325"/>
    <cellStyle name="Notas 8 4 22" xfId="11478"/>
    <cellStyle name="Notas 8 4 23" xfId="17482"/>
    <cellStyle name="Notas 8 4 24" xfId="17788"/>
    <cellStyle name="Notas 8 4 25" xfId="18081"/>
    <cellStyle name="Notas 8 4 26" xfId="18349"/>
    <cellStyle name="Notas 8 4 27" xfId="18598"/>
    <cellStyle name="Notas 8 4 28" xfId="18817"/>
    <cellStyle name="Notas 8 4 29" xfId="19004"/>
    <cellStyle name="Notas 8 4 3" xfId="5003"/>
    <cellStyle name="Notas 8 4 30" xfId="19161"/>
    <cellStyle name="Notas 8 4 31" xfId="19295"/>
    <cellStyle name="Notas 8 4 32" xfId="19894"/>
    <cellStyle name="Notas 8 4 33" xfId="20291"/>
    <cellStyle name="Notas 8 4 34" xfId="20691"/>
    <cellStyle name="Notas 8 4 35" xfId="21221"/>
    <cellStyle name="Notas 8 4 4" xfId="5522"/>
    <cellStyle name="Notas 8 4 5" xfId="6028"/>
    <cellStyle name="Notas 8 4 6" xfId="6535"/>
    <cellStyle name="Notas 8 4 7" xfId="7039"/>
    <cellStyle name="Notas 8 4 8" xfId="7538"/>
    <cellStyle name="Notas 8 4 9" xfId="8015"/>
    <cellStyle name="Notas 8 40" xfId="20688"/>
    <cellStyle name="Notas 8 41" xfId="21569"/>
    <cellStyle name="Notas 8 42" xfId="22387"/>
    <cellStyle name="Notas 8 5" xfId="1970"/>
    <cellStyle name="Notas 8 5 10" xfId="8477"/>
    <cellStyle name="Notas 8 5 11" xfId="8679"/>
    <cellStyle name="Notas 8 5 12" xfId="8854"/>
    <cellStyle name="Notas 8 5 13" xfId="10494"/>
    <cellStyle name="Notas 8 5 14" xfId="14265"/>
    <cellStyle name="Notas 8 5 15" xfId="9770"/>
    <cellStyle name="Notas 8 5 16" xfId="12817"/>
    <cellStyle name="Notas 8 5 17" xfId="15374"/>
    <cellStyle name="Notas 8 5 18" xfId="14339"/>
    <cellStyle name="Notas 8 5 19" xfId="11201"/>
    <cellStyle name="Notas 8 5 2" xfId="3467"/>
    <cellStyle name="Notas 8 5 20" xfId="9961"/>
    <cellStyle name="Notas 8 5 21" xfId="9753"/>
    <cellStyle name="Notas 8 5 22" xfId="13325"/>
    <cellStyle name="Notas 8 5 23" xfId="14619"/>
    <cellStyle name="Notas 8 5 24" xfId="14293"/>
    <cellStyle name="Notas 8 5 25" xfId="17308"/>
    <cellStyle name="Notas 8 5 26" xfId="17623"/>
    <cellStyle name="Notas 8 5 27" xfId="17922"/>
    <cellStyle name="Notas 8 5 28" xfId="18205"/>
    <cellStyle name="Notas 8 5 29" xfId="18468"/>
    <cellStyle name="Notas 8 5 3" xfId="5004"/>
    <cellStyle name="Notas 8 5 30" xfId="18702"/>
    <cellStyle name="Notas 8 5 31" xfId="18905"/>
    <cellStyle name="Notas 8 5 32" xfId="19895"/>
    <cellStyle name="Notas 8 5 33" xfId="19989"/>
    <cellStyle name="Notas 8 5 34" xfId="20692"/>
    <cellStyle name="Notas 8 5 35" xfId="20760"/>
    <cellStyle name="Notas 8 5 4" xfId="5523"/>
    <cellStyle name="Notas 8 5 5" xfId="6029"/>
    <cellStyle name="Notas 8 5 6" xfId="6536"/>
    <cellStyle name="Notas 8 5 7" xfId="7040"/>
    <cellStyle name="Notas 8 5 8" xfId="7539"/>
    <cellStyle name="Notas 8 5 9" xfId="8016"/>
    <cellStyle name="Notas 8 6" xfId="1971"/>
    <cellStyle name="Notas 8 6 10" xfId="8478"/>
    <cellStyle name="Notas 8 6 11" xfId="8680"/>
    <cellStyle name="Notas 8 6 12" xfId="8855"/>
    <cellStyle name="Notas 8 6 13" xfId="10495"/>
    <cellStyle name="Notas 8 6 14" xfId="13917"/>
    <cellStyle name="Notas 8 6 15" xfId="10125"/>
    <cellStyle name="Notas 8 6 16" xfId="13662"/>
    <cellStyle name="Notas 8 6 17" xfId="10645"/>
    <cellStyle name="Notas 8 6 18" xfId="12499"/>
    <cellStyle name="Notas 8 6 19" xfId="9383"/>
    <cellStyle name="Notas 8 6 2" xfId="3468"/>
    <cellStyle name="Notas 8 6 20" xfId="11980"/>
    <cellStyle name="Notas 8 6 21" xfId="9193"/>
    <cellStyle name="Notas 8 6 22" xfId="16314"/>
    <cellStyle name="Notas 8 6 23" xfId="10795"/>
    <cellStyle name="Notas 8 6 24" xfId="11149"/>
    <cellStyle name="Notas 8 6 25" xfId="13028"/>
    <cellStyle name="Notas 8 6 26" xfId="17324"/>
    <cellStyle name="Notas 8 6 27" xfId="17638"/>
    <cellStyle name="Notas 8 6 28" xfId="17937"/>
    <cellStyle name="Notas 8 6 29" xfId="18219"/>
    <cellStyle name="Notas 8 6 3" xfId="5005"/>
    <cellStyle name="Notas 8 6 30" xfId="18480"/>
    <cellStyle name="Notas 8 6 31" xfId="18711"/>
    <cellStyle name="Notas 8 6 32" xfId="19896"/>
    <cellStyle name="Notas 8 6 33" xfId="20287"/>
    <cellStyle name="Notas 8 6 34" xfId="20693"/>
    <cellStyle name="Notas 8 6 35" xfId="21298"/>
    <cellStyle name="Notas 8 6 4" xfId="5524"/>
    <cellStyle name="Notas 8 6 5" xfId="6030"/>
    <cellStyle name="Notas 8 6 6" xfId="6537"/>
    <cellStyle name="Notas 8 6 7" xfId="7041"/>
    <cellStyle name="Notas 8 6 8" xfId="7540"/>
    <cellStyle name="Notas 8 6 9" xfId="8017"/>
    <cellStyle name="Notas 8 7" xfId="3075"/>
    <cellStyle name="Notas 8 8" xfId="3160"/>
    <cellStyle name="Notas 8 9" xfId="4328"/>
    <cellStyle name="Notas 80" xfId="1972"/>
    <cellStyle name="Notas 80 10" xfId="8479"/>
    <cellStyle name="Notas 80 11" xfId="8681"/>
    <cellStyle name="Notas 80 12" xfId="8856"/>
    <cellStyle name="Notas 80 13" xfId="10496"/>
    <cellStyle name="Notas 80 14" xfId="13577"/>
    <cellStyle name="Notas 80 15" xfId="10708"/>
    <cellStyle name="Notas 80 16" xfId="14610"/>
    <cellStyle name="Notas 80 17" xfId="9437"/>
    <cellStyle name="Notas 80 18" xfId="14866"/>
    <cellStyle name="Notas 80 19" xfId="13703"/>
    <cellStyle name="Notas 80 2" xfId="3469"/>
    <cellStyle name="Notas 80 20" xfId="17017"/>
    <cellStyle name="Notas 80 21" xfId="15000"/>
    <cellStyle name="Notas 80 22" xfId="16968"/>
    <cellStyle name="Notas 80 23" xfId="12995"/>
    <cellStyle name="Notas 80 24" xfId="11194"/>
    <cellStyle name="Notas 80 25" xfId="11231"/>
    <cellStyle name="Notas 80 26" xfId="9864"/>
    <cellStyle name="Notas 80 27" xfId="15948"/>
    <cellStyle name="Notas 80 28" xfId="9521"/>
    <cellStyle name="Notas 80 29" xfId="11340"/>
    <cellStyle name="Notas 80 3" xfId="5006"/>
    <cellStyle name="Notas 80 30" xfId="14641"/>
    <cellStyle name="Notas 80 31" xfId="16447"/>
    <cellStyle name="Notas 80 32" xfId="19897"/>
    <cellStyle name="Notas 80 33" xfId="20281"/>
    <cellStyle name="Notas 80 34" xfId="20694"/>
    <cellStyle name="Notas 80 35" xfId="21333"/>
    <cellStyle name="Notas 80 4" xfId="5525"/>
    <cellStyle name="Notas 80 5" xfId="6031"/>
    <cellStyle name="Notas 80 6" xfId="6538"/>
    <cellStyle name="Notas 80 7" xfId="7042"/>
    <cellStyle name="Notas 80 8" xfId="7541"/>
    <cellStyle name="Notas 80 9" xfId="8018"/>
    <cellStyle name="Notas 81" xfId="1973"/>
    <cellStyle name="Notas 81 10" xfId="8480"/>
    <cellStyle name="Notas 81 11" xfId="8682"/>
    <cellStyle name="Notas 81 12" xfId="8857"/>
    <cellStyle name="Notas 81 13" xfId="10497"/>
    <cellStyle name="Notas 81 14" xfId="13218"/>
    <cellStyle name="Notas 81 15" xfId="14781"/>
    <cellStyle name="Notas 81 16" xfId="15475"/>
    <cellStyle name="Notas 81 17" xfId="15848"/>
    <cellStyle name="Notas 81 18" xfId="16207"/>
    <cellStyle name="Notas 81 19" xfId="12708"/>
    <cellStyle name="Notas 81 2" xfId="3470"/>
    <cellStyle name="Notas 81 20" xfId="14935"/>
    <cellStyle name="Notas 81 21" xfId="17481"/>
    <cellStyle name="Notas 81 22" xfId="17787"/>
    <cellStyle name="Notas 81 23" xfId="18080"/>
    <cellStyle name="Notas 81 24" xfId="18348"/>
    <cellStyle name="Notas 81 25" xfId="18597"/>
    <cellStyle name="Notas 81 26" xfId="18816"/>
    <cellStyle name="Notas 81 27" xfId="19003"/>
    <cellStyle name="Notas 81 28" xfId="19160"/>
    <cellStyle name="Notas 81 29" xfId="19294"/>
    <cellStyle name="Notas 81 3" xfId="5007"/>
    <cellStyle name="Notas 81 30" xfId="19401"/>
    <cellStyle name="Notas 81 31" xfId="19475"/>
    <cellStyle name="Notas 81 32" xfId="19898"/>
    <cellStyle name="Notas 81 33" xfId="20275"/>
    <cellStyle name="Notas 81 34" xfId="20695"/>
    <cellStyle name="Notas 81 35" xfId="21272"/>
    <cellStyle name="Notas 81 4" xfId="5526"/>
    <cellStyle name="Notas 81 5" xfId="6032"/>
    <cellStyle name="Notas 81 6" xfId="6539"/>
    <cellStyle name="Notas 81 7" xfId="7043"/>
    <cellStyle name="Notas 81 8" xfId="7542"/>
    <cellStyle name="Notas 81 9" xfId="8019"/>
    <cellStyle name="Notas 82" xfId="1974"/>
    <cellStyle name="Notas 82 10" xfId="8481"/>
    <cellStyle name="Notas 82 11" xfId="8683"/>
    <cellStyle name="Notas 82 12" xfId="8858"/>
    <cellStyle name="Notas 82 13" xfId="10498"/>
    <cellStyle name="Notas 82 14" xfId="12857"/>
    <cellStyle name="Notas 82 15" xfId="15373"/>
    <cellStyle name="Notas 82 16" xfId="14669"/>
    <cellStyle name="Notas 82 17" xfId="9069"/>
    <cellStyle name="Notas 82 18" xfId="12624"/>
    <cellStyle name="Notas 82 19" xfId="11053"/>
    <cellStyle name="Notas 82 2" xfId="3471"/>
    <cellStyle name="Notas 82 20" xfId="13999"/>
    <cellStyle name="Notas 82 21" xfId="13652"/>
    <cellStyle name="Notas 82 22" xfId="15918"/>
    <cellStyle name="Notas 82 23" xfId="11829"/>
    <cellStyle name="Notas 82 24" xfId="13627"/>
    <cellStyle name="Notas 82 25" xfId="13540"/>
    <cellStyle name="Notas 82 26" xfId="13340"/>
    <cellStyle name="Notas 82 27" xfId="15810"/>
    <cellStyle name="Notas 82 28" xfId="16859"/>
    <cellStyle name="Notas 82 29" xfId="14426"/>
    <cellStyle name="Notas 82 3" xfId="5008"/>
    <cellStyle name="Notas 82 30" xfId="10782"/>
    <cellStyle name="Notas 82 31" xfId="12612"/>
    <cellStyle name="Notas 82 32" xfId="19899"/>
    <cellStyle name="Notas 82 33" xfId="20269"/>
    <cellStyle name="Notas 82 34" xfId="20696"/>
    <cellStyle name="Notas 82 35" xfId="21442"/>
    <cellStyle name="Notas 82 4" xfId="5527"/>
    <cellStyle name="Notas 82 5" xfId="6033"/>
    <cellStyle name="Notas 82 6" xfId="6540"/>
    <cellStyle name="Notas 82 7" xfId="7044"/>
    <cellStyle name="Notas 82 8" xfId="7543"/>
    <cellStyle name="Notas 82 9" xfId="8020"/>
    <cellStyle name="Notas 83" xfId="1975"/>
    <cellStyle name="Notas 83 10" xfId="8482"/>
    <cellStyle name="Notas 83 11" xfId="8684"/>
    <cellStyle name="Notas 83 12" xfId="8859"/>
    <cellStyle name="Notas 83 13" xfId="10499"/>
    <cellStyle name="Notas 83 14" xfId="11677"/>
    <cellStyle name="Notas 83 15" xfId="14770"/>
    <cellStyle name="Notas 83 16" xfId="9284"/>
    <cellStyle name="Notas 83 17" xfId="13689"/>
    <cellStyle name="Notas 83 18" xfId="14142"/>
    <cellStyle name="Notas 83 19" xfId="11203"/>
    <cellStyle name="Notas 83 2" xfId="3472"/>
    <cellStyle name="Notas 83 20" xfId="13681"/>
    <cellStyle name="Notas 83 21" xfId="10592"/>
    <cellStyle name="Notas 83 22" xfId="14949"/>
    <cellStyle name="Notas 83 23" xfId="12085"/>
    <cellStyle name="Notas 83 24" xfId="14963"/>
    <cellStyle name="Notas 83 25" xfId="16666"/>
    <cellStyle name="Notas 83 26" xfId="11471"/>
    <cellStyle name="Notas 83 27" xfId="9276"/>
    <cellStyle name="Notas 83 28" xfId="12012"/>
    <cellStyle name="Notas 83 29" xfId="14971"/>
    <cellStyle name="Notas 83 3" xfId="5009"/>
    <cellStyle name="Notas 83 30" xfId="13312"/>
    <cellStyle name="Notas 83 31" xfId="13729"/>
    <cellStyle name="Notas 83 32" xfId="19900"/>
    <cellStyle name="Notas 83 33" xfId="20263"/>
    <cellStyle name="Notas 83 34" xfId="20697"/>
    <cellStyle name="Notas 83 35" xfId="21319"/>
    <cellStyle name="Notas 83 4" xfId="5528"/>
    <cellStyle name="Notas 83 5" xfId="6034"/>
    <cellStyle name="Notas 83 6" xfId="6541"/>
    <cellStyle name="Notas 83 7" xfId="7045"/>
    <cellStyle name="Notas 83 8" xfId="7544"/>
    <cellStyle name="Notas 83 9" xfId="8021"/>
    <cellStyle name="Notas 84" xfId="1976"/>
    <cellStyle name="Notas 84 10" xfId="8483"/>
    <cellStyle name="Notas 84 11" xfId="8685"/>
    <cellStyle name="Notas 84 12" xfId="8860"/>
    <cellStyle name="Notas 84 13" xfId="10500"/>
    <cellStyle name="Notas 84 14" xfId="12196"/>
    <cellStyle name="Notas 84 15" xfId="12037"/>
    <cellStyle name="Notas 84 16" xfId="13684"/>
    <cellStyle name="Notas 84 17" xfId="10019"/>
    <cellStyle name="Notas 84 18" xfId="12693"/>
    <cellStyle name="Notas 84 19" xfId="9385"/>
    <cellStyle name="Notas 84 2" xfId="3473"/>
    <cellStyle name="Notas 84 20" xfId="15562"/>
    <cellStyle name="Notas 84 21" xfId="17371"/>
    <cellStyle name="Notas 84 22" xfId="17683"/>
    <cellStyle name="Notas 84 23" xfId="17980"/>
    <cellStyle name="Notas 84 24" xfId="18256"/>
    <cellStyle name="Notas 84 25" xfId="18515"/>
    <cellStyle name="Notas 84 26" xfId="18742"/>
    <cellStyle name="Notas 84 27" xfId="18938"/>
    <cellStyle name="Notas 84 28" xfId="19104"/>
    <cellStyle name="Notas 84 29" xfId="19244"/>
    <cellStyle name="Notas 84 3" xfId="5010"/>
    <cellStyle name="Notas 84 30" xfId="19362"/>
    <cellStyle name="Notas 84 31" xfId="19445"/>
    <cellStyle name="Notas 84 32" xfId="19901"/>
    <cellStyle name="Notas 84 33" xfId="20257"/>
    <cellStyle name="Notas 84 34" xfId="20698"/>
    <cellStyle name="Notas 84 35" xfId="21312"/>
    <cellStyle name="Notas 84 4" xfId="5529"/>
    <cellStyle name="Notas 84 5" xfId="6035"/>
    <cellStyle name="Notas 84 6" xfId="6542"/>
    <cellStyle name="Notas 84 7" xfId="7046"/>
    <cellStyle name="Notas 84 8" xfId="7545"/>
    <cellStyle name="Notas 84 9" xfId="8022"/>
    <cellStyle name="Notas 85" xfId="1977"/>
    <cellStyle name="Notas 85 10" xfId="8484"/>
    <cellStyle name="Notas 85 11" xfId="8686"/>
    <cellStyle name="Notas 85 12" xfId="8861"/>
    <cellStyle name="Notas 85 13" xfId="10501"/>
    <cellStyle name="Notas 85 14" xfId="12507"/>
    <cellStyle name="Notas 85 15" xfId="15236"/>
    <cellStyle name="Notas 85 16" xfId="15735"/>
    <cellStyle name="Notas 85 17" xfId="16100"/>
    <cellStyle name="Notas 85 18" xfId="16459"/>
    <cellStyle name="Notas 85 19" xfId="16664"/>
    <cellStyle name="Notas 85 2" xfId="3474"/>
    <cellStyle name="Notas 85 20" xfId="13250"/>
    <cellStyle name="Notas 85 21" xfId="16649"/>
    <cellStyle name="Notas 85 22" xfId="12028"/>
    <cellStyle name="Notas 85 23" xfId="9297"/>
    <cellStyle name="Notas 85 24" xfId="17347"/>
    <cellStyle name="Notas 85 25" xfId="17660"/>
    <cellStyle name="Notas 85 26" xfId="17959"/>
    <cellStyle name="Notas 85 27" xfId="18238"/>
    <cellStyle name="Notas 85 28" xfId="18499"/>
    <cellStyle name="Notas 85 29" xfId="18727"/>
    <cellStyle name="Notas 85 3" xfId="5011"/>
    <cellStyle name="Notas 85 30" xfId="18925"/>
    <cellStyle name="Notas 85 31" xfId="19092"/>
    <cellStyle name="Notas 85 32" xfId="19902"/>
    <cellStyle name="Notas 85 33" xfId="20250"/>
    <cellStyle name="Notas 85 34" xfId="20699"/>
    <cellStyle name="Notas 85 35" xfId="21447"/>
    <cellStyle name="Notas 85 4" xfId="5530"/>
    <cellStyle name="Notas 85 5" xfId="6036"/>
    <cellStyle name="Notas 85 6" xfId="6543"/>
    <cellStyle name="Notas 85 7" xfId="7047"/>
    <cellStyle name="Notas 85 8" xfId="7546"/>
    <cellStyle name="Notas 85 9" xfId="8023"/>
    <cellStyle name="Notas 86" xfId="1978"/>
    <cellStyle name="Notas 86 10" xfId="8485"/>
    <cellStyle name="Notas 86 11" xfId="8687"/>
    <cellStyle name="Notas 86 12" xfId="8862"/>
    <cellStyle name="Notas 86 13" xfId="10502"/>
    <cellStyle name="Notas 86 14" xfId="11407"/>
    <cellStyle name="Notas 86 15" xfId="11344"/>
    <cellStyle name="Notas 86 16" xfId="14802"/>
    <cellStyle name="Notas 86 17" xfId="9251"/>
    <cellStyle name="Notas 86 18" xfId="12982"/>
    <cellStyle name="Notas 86 19" xfId="14533"/>
    <cellStyle name="Notas 86 2" xfId="3475"/>
    <cellStyle name="Notas 86 20" xfId="15642"/>
    <cellStyle name="Notas 86 21" xfId="16286"/>
    <cellStyle name="Notas 86 22" xfId="12005"/>
    <cellStyle name="Notas 86 23" xfId="17501"/>
    <cellStyle name="Notas 86 24" xfId="17807"/>
    <cellStyle name="Notas 86 25" xfId="18100"/>
    <cellStyle name="Notas 86 26" xfId="18368"/>
    <cellStyle name="Notas 86 27" xfId="18614"/>
    <cellStyle name="Notas 86 28" xfId="18832"/>
    <cellStyle name="Notas 86 29" xfId="19017"/>
    <cellStyle name="Notas 86 3" xfId="5012"/>
    <cellStyle name="Notas 86 30" xfId="19172"/>
    <cellStyle name="Notas 86 31" xfId="19303"/>
    <cellStyle name="Notas 86 32" xfId="19903"/>
    <cellStyle name="Notas 86 33" xfId="20223"/>
    <cellStyle name="Notas 86 34" xfId="20700"/>
    <cellStyle name="Notas 86 35" xfId="21453"/>
    <cellStyle name="Notas 86 4" xfId="5531"/>
    <cellStyle name="Notas 86 5" xfId="6037"/>
    <cellStyle name="Notas 86 6" xfId="6544"/>
    <cellStyle name="Notas 86 7" xfId="7048"/>
    <cellStyle name="Notas 86 8" xfId="7547"/>
    <cellStyle name="Notas 86 9" xfId="8024"/>
    <cellStyle name="Notas 87" xfId="1979"/>
    <cellStyle name="Notas 87 10" xfId="8486"/>
    <cellStyle name="Notas 87 11" xfId="8688"/>
    <cellStyle name="Notas 87 12" xfId="8863"/>
    <cellStyle name="Notas 87 13" xfId="10503"/>
    <cellStyle name="Notas 87 14" xfId="13924"/>
    <cellStyle name="Notas 87 15" xfId="10119"/>
    <cellStyle name="Notas 87 16" xfId="12547"/>
    <cellStyle name="Notas 87 17" xfId="15398"/>
    <cellStyle name="Notas 87 18" xfId="15668"/>
    <cellStyle name="Notas 87 19" xfId="16305"/>
    <cellStyle name="Notas 87 2" xfId="3476"/>
    <cellStyle name="Notas 87 20" xfId="12146"/>
    <cellStyle name="Notas 87 21" xfId="15344"/>
    <cellStyle name="Notas 87 22" xfId="16647"/>
    <cellStyle name="Notas 87 23" xfId="16853"/>
    <cellStyle name="Notas 87 24" xfId="11965"/>
    <cellStyle name="Notas 87 25" xfId="14646"/>
    <cellStyle name="Notas 87 26" xfId="10576"/>
    <cellStyle name="Notas 87 27" xfId="11750"/>
    <cellStyle name="Notas 87 28" xfId="14616"/>
    <cellStyle name="Notas 87 29" xfId="9616"/>
    <cellStyle name="Notas 87 3" xfId="5013"/>
    <cellStyle name="Notas 87 30" xfId="11190"/>
    <cellStyle name="Notas 87 31" xfId="17053"/>
    <cellStyle name="Notas 87 32" xfId="19904"/>
    <cellStyle name="Notas 87 33" xfId="20133"/>
    <cellStyle name="Notas 87 34" xfId="20701"/>
    <cellStyle name="Notas 87 35" xfId="21271"/>
    <cellStyle name="Notas 87 4" xfId="5532"/>
    <cellStyle name="Notas 87 5" xfId="6038"/>
    <cellStyle name="Notas 87 6" xfId="6545"/>
    <cellStyle name="Notas 87 7" xfId="7049"/>
    <cellStyle name="Notas 87 8" xfId="7548"/>
    <cellStyle name="Notas 87 9" xfId="8025"/>
    <cellStyle name="Notas 88" xfId="1980"/>
    <cellStyle name="Notas 88 10" xfId="8487"/>
    <cellStyle name="Notas 88 11" xfId="8689"/>
    <cellStyle name="Notas 88 12" xfId="8864"/>
    <cellStyle name="Notas 88 13" xfId="10504"/>
    <cellStyle name="Notas 88 14" xfId="13578"/>
    <cellStyle name="Notas 88 15" xfId="10707"/>
    <cellStyle name="Notas 88 16" xfId="14944"/>
    <cellStyle name="Notas 88 17" xfId="9118"/>
    <cellStyle name="Notas 88 18" xfId="12618"/>
    <cellStyle name="Notas 88 19" xfId="10593"/>
    <cellStyle name="Notas 88 2" xfId="3477"/>
    <cellStyle name="Notas 88 20" xfId="15021"/>
    <cellStyle name="Notas 88 21" xfId="11754"/>
    <cellStyle name="Notas 88 22" xfId="9538"/>
    <cellStyle name="Notas 88 23" xfId="17368"/>
    <cellStyle name="Notas 88 24" xfId="17681"/>
    <cellStyle name="Notas 88 25" xfId="17978"/>
    <cellStyle name="Notas 88 26" xfId="18254"/>
    <cellStyle name="Notas 88 27" xfId="18513"/>
    <cellStyle name="Notas 88 28" xfId="18740"/>
    <cellStyle name="Notas 88 29" xfId="18936"/>
    <cellStyle name="Notas 88 3" xfId="5014"/>
    <cellStyle name="Notas 88 30" xfId="19102"/>
    <cellStyle name="Notas 88 31" xfId="19242"/>
    <cellStyle name="Notas 88 32" xfId="19905"/>
    <cellStyle name="Notas 88 33" xfId="20101"/>
    <cellStyle name="Notas 88 34" xfId="20702"/>
    <cellStyle name="Notas 88 35" xfId="21219"/>
    <cellStyle name="Notas 88 4" xfId="5533"/>
    <cellStyle name="Notas 88 5" xfId="6039"/>
    <cellStyle name="Notas 88 6" xfId="6546"/>
    <cellStyle name="Notas 88 7" xfId="7050"/>
    <cellStyle name="Notas 88 8" xfId="7549"/>
    <cellStyle name="Notas 88 9" xfId="8026"/>
    <cellStyle name="Notas 89" xfId="1981"/>
    <cellStyle name="Notas 89 10" xfId="8488"/>
    <cellStyle name="Notas 89 11" xfId="8690"/>
    <cellStyle name="Notas 89 12" xfId="8865"/>
    <cellStyle name="Notas 89 13" xfId="10505"/>
    <cellStyle name="Notas 89 14" xfId="13213"/>
    <cellStyle name="Notas 89 15" xfId="12944"/>
    <cellStyle name="Notas 89 16" xfId="10859"/>
    <cellStyle name="Notas 89 17" xfId="13142"/>
    <cellStyle name="Notas 89 18" xfId="13646"/>
    <cellStyle name="Notas 89 19" xfId="9411"/>
    <cellStyle name="Notas 89 2" xfId="3478"/>
    <cellStyle name="Notas 89 20" xfId="15967"/>
    <cellStyle name="Notas 89 21" xfId="15328"/>
    <cellStyle name="Notas 89 22" xfId="15561"/>
    <cellStyle name="Notas 89 23" xfId="12937"/>
    <cellStyle name="Notas 89 24" xfId="11988"/>
    <cellStyle name="Notas 89 25" xfId="13066"/>
    <cellStyle name="Notas 89 26" xfId="17283"/>
    <cellStyle name="Notas 89 27" xfId="17600"/>
    <cellStyle name="Notas 89 28" xfId="17899"/>
    <cellStyle name="Notas 89 29" xfId="18185"/>
    <cellStyle name="Notas 89 3" xfId="5015"/>
    <cellStyle name="Notas 89 30" xfId="18449"/>
    <cellStyle name="Notas 89 31" xfId="18685"/>
    <cellStyle name="Notas 89 32" xfId="19906"/>
    <cellStyle name="Notas 89 33" xfId="19947"/>
    <cellStyle name="Notas 89 34" xfId="20703"/>
    <cellStyle name="Notas 89 35" xfId="20751"/>
    <cellStyle name="Notas 89 4" xfId="5534"/>
    <cellStyle name="Notas 89 5" xfId="6040"/>
    <cellStyle name="Notas 89 6" xfId="6547"/>
    <cellStyle name="Notas 89 7" xfId="7051"/>
    <cellStyle name="Notas 89 8" xfId="7550"/>
    <cellStyle name="Notas 89 9" xfId="8027"/>
    <cellStyle name="Notas 9" xfId="1982"/>
    <cellStyle name="Notas 9 10" xfId="6041"/>
    <cellStyle name="Notas 9 11" xfId="6548"/>
    <cellStyle name="Notas 9 12" xfId="7052"/>
    <cellStyle name="Notas 9 13" xfId="7551"/>
    <cellStyle name="Notas 9 14" xfId="8028"/>
    <cellStyle name="Notas 9 15" xfId="8489"/>
    <cellStyle name="Notas 9 16" xfId="8691"/>
    <cellStyle name="Notas 9 17" xfId="8866"/>
    <cellStyle name="Notas 9 18" xfId="10506"/>
    <cellStyle name="Notas 9 19" xfId="12864"/>
    <cellStyle name="Notas 9 2" xfId="1983"/>
    <cellStyle name="Notas 9 2 10" xfId="8490"/>
    <cellStyle name="Notas 9 2 11" xfId="8692"/>
    <cellStyle name="Notas 9 2 12" xfId="8867"/>
    <cellStyle name="Notas 9 2 13" xfId="10507"/>
    <cellStyle name="Notas 9 2 14" xfId="11676"/>
    <cellStyle name="Notas 9 2 15" xfId="11321"/>
    <cellStyle name="Notas 9 2 16" xfId="14763"/>
    <cellStyle name="Notas 9 2 17" xfId="9292"/>
    <cellStyle name="Notas 9 2 18" xfId="14379"/>
    <cellStyle name="Notas 9 2 19" xfId="12147"/>
    <cellStyle name="Notas 9 2 2" xfId="3480"/>
    <cellStyle name="Notas 9 2 20" xfId="12302"/>
    <cellStyle name="Notas 9 2 21" xfId="16194"/>
    <cellStyle name="Notas 9 2 22" xfId="9804"/>
    <cellStyle name="Notas 9 2 23" xfId="16894"/>
    <cellStyle name="Notas 9 2 24" xfId="13877"/>
    <cellStyle name="Notas 9 2 25" xfId="12281"/>
    <cellStyle name="Notas 9 2 26" xfId="10620"/>
    <cellStyle name="Notas 9 2 27" xfId="11127"/>
    <cellStyle name="Notas 9 2 28" xfId="9829"/>
    <cellStyle name="Notas 9 2 29" xfId="17393"/>
    <cellStyle name="Notas 9 2 3" xfId="5017"/>
    <cellStyle name="Notas 9 2 30" xfId="17705"/>
    <cellStyle name="Notas 9 2 31" xfId="18002"/>
    <cellStyle name="Notas 9 2 32" xfId="19908"/>
    <cellStyle name="Notas 9 2 33" xfId="20163"/>
    <cellStyle name="Notas 9 2 34" xfId="20705"/>
    <cellStyle name="Notas 9 2 35" xfId="21222"/>
    <cellStyle name="Notas 9 2 4" xfId="5536"/>
    <cellStyle name="Notas 9 2 5" xfId="6042"/>
    <cellStyle name="Notas 9 2 6" xfId="6549"/>
    <cellStyle name="Notas 9 2 7" xfId="7053"/>
    <cellStyle name="Notas 9 2 8" xfId="7552"/>
    <cellStyle name="Notas 9 2 9" xfId="8029"/>
    <cellStyle name="Notas 9 20" xfId="14670"/>
    <cellStyle name="Notas 9 21" xfId="9068"/>
    <cellStyle name="Notas 9 22" xfId="13356"/>
    <cellStyle name="Notas 9 23" xfId="15100"/>
    <cellStyle name="Notas 9 24" xfId="15863"/>
    <cellStyle name="Notas 9 25" xfId="15618"/>
    <cellStyle name="Notas 9 26" xfId="11857"/>
    <cellStyle name="Notas 9 27" xfId="16843"/>
    <cellStyle name="Notas 9 28" xfId="10834"/>
    <cellStyle name="Notas 9 29" xfId="15674"/>
    <cellStyle name="Notas 9 3" xfId="1984"/>
    <cellStyle name="Notas 9 3 10" xfId="8491"/>
    <cellStyle name="Notas 9 3 11" xfId="8693"/>
    <cellStyle name="Notas 9 3 12" xfId="8868"/>
    <cellStyle name="Notas 9 3 13" xfId="10508"/>
    <cellStyle name="Notas 9 3 14" xfId="12192"/>
    <cellStyle name="Notas 9 3 15" xfId="14666"/>
    <cellStyle name="Notas 9 3 16" xfId="9072"/>
    <cellStyle name="Notas 9 3 17" xfId="14727"/>
    <cellStyle name="Notas 9 3 18" xfId="9329"/>
    <cellStyle name="Notas 9 3 19" xfId="10994"/>
    <cellStyle name="Notas 9 3 2" xfId="3481"/>
    <cellStyle name="Notas 9 3 20" xfId="11602"/>
    <cellStyle name="Notas 9 3 21" xfId="12128"/>
    <cellStyle name="Notas 9 3 22" xfId="16302"/>
    <cellStyle name="Notas 9 3 23" xfId="13790"/>
    <cellStyle name="Notas 9 3 24" xfId="13403"/>
    <cellStyle name="Notas 9 3 25" xfId="14401"/>
    <cellStyle name="Notas 9 3 26" xfId="14795"/>
    <cellStyle name="Notas 9 3 27" xfId="12201"/>
    <cellStyle name="Notas 9 3 28" xfId="14893"/>
    <cellStyle name="Notas 9 3 29" xfId="12431"/>
    <cellStyle name="Notas 9 3 3" xfId="5018"/>
    <cellStyle name="Notas 9 3 30" xfId="9395"/>
    <cellStyle name="Notas 9 3 31" xfId="16632"/>
    <cellStyle name="Notas 9 3 32" xfId="19909"/>
    <cellStyle name="Notas 9 3 33" xfId="20084"/>
    <cellStyle name="Notas 9 3 34" xfId="20706"/>
    <cellStyle name="Notas 9 3 35" xfId="21395"/>
    <cellStyle name="Notas 9 3 4" xfId="5537"/>
    <cellStyle name="Notas 9 3 5" xfId="6043"/>
    <cellStyle name="Notas 9 3 6" xfId="6550"/>
    <cellStyle name="Notas 9 3 7" xfId="7054"/>
    <cellStyle name="Notas 9 3 8" xfId="7553"/>
    <cellStyle name="Notas 9 3 9" xfId="8030"/>
    <cellStyle name="Notas 9 30" xfId="16347"/>
    <cellStyle name="Notas 9 31" xfId="13600"/>
    <cellStyle name="Notas 9 32" xfId="13728"/>
    <cellStyle name="Notas 9 33" xfId="13412"/>
    <cellStyle name="Notas 9 34" xfId="9738"/>
    <cellStyle name="Notas 9 35" xfId="16457"/>
    <cellStyle name="Notas 9 36" xfId="9728"/>
    <cellStyle name="Notas 9 37" xfId="19907"/>
    <cellStyle name="Notas 9 38" xfId="20087"/>
    <cellStyle name="Notas 9 39" xfId="20704"/>
    <cellStyle name="Notas 9 4" xfId="1985"/>
    <cellStyle name="Notas 9 4 10" xfId="8492"/>
    <cellStyle name="Notas 9 4 11" xfId="8694"/>
    <cellStyle name="Notas 9 4 12" xfId="8869"/>
    <cellStyle name="Notas 9 4 13" xfId="10509"/>
    <cellStyle name="Notas 9 4 14" xfId="12511"/>
    <cellStyle name="Notas 9 4 15" xfId="11254"/>
    <cellStyle name="Notas 9 4 16" xfId="15454"/>
    <cellStyle name="Notas 9 4 17" xfId="15831"/>
    <cellStyle name="Notas 9 4 18" xfId="16189"/>
    <cellStyle name="Notas 9 4 19" xfId="14560"/>
    <cellStyle name="Notas 9 4 2" xfId="3482"/>
    <cellStyle name="Notas 9 4 20" xfId="9666"/>
    <cellStyle name="Notas 9 4 21" xfId="13481"/>
    <cellStyle name="Notas 9 4 22" xfId="15174"/>
    <cellStyle name="Notas 9 4 23" xfId="13386"/>
    <cellStyle name="Notas 9 4 24" xfId="16007"/>
    <cellStyle name="Notas 9 4 25" xfId="17315"/>
    <cellStyle name="Notas 9 4 26" xfId="17630"/>
    <cellStyle name="Notas 9 4 27" xfId="17929"/>
    <cellStyle name="Notas 9 4 28" xfId="18212"/>
    <cellStyle name="Notas 9 4 29" xfId="18474"/>
    <cellStyle name="Notas 9 4 3" xfId="5019"/>
    <cellStyle name="Notas 9 4 30" xfId="18707"/>
    <cellStyle name="Notas 9 4 31" xfId="18909"/>
    <cellStyle name="Notas 9 4 32" xfId="19910"/>
    <cellStyle name="Notas 9 4 33" xfId="20199"/>
    <cellStyle name="Notas 9 4 34" xfId="20707"/>
    <cellStyle name="Notas 9 4 35" xfId="21227"/>
    <cellStyle name="Notas 9 4 4" xfId="5538"/>
    <cellStyle name="Notas 9 4 5" xfId="6044"/>
    <cellStyle name="Notas 9 4 6" xfId="6551"/>
    <cellStyle name="Notas 9 4 7" xfId="7055"/>
    <cellStyle name="Notas 9 4 8" xfId="7554"/>
    <cellStyle name="Notas 9 4 9" xfId="8031"/>
    <cellStyle name="Notas 9 40" xfId="21307"/>
    <cellStyle name="Notas 9 5" xfId="1986"/>
    <cellStyle name="Notas 9 5 10" xfId="8493"/>
    <cellStyle name="Notas 9 5 11" xfId="8695"/>
    <cellStyle name="Notas 9 5 12" xfId="8870"/>
    <cellStyle name="Notas 9 5 13" xfId="10510"/>
    <cellStyle name="Notas 9 5 14" xfId="11411"/>
    <cellStyle name="Notas 9 5 15" xfId="13628"/>
    <cellStyle name="Notas 9 5 16" xfId="10659"/>
    <cellStyle name="Notas 9 5 17" xfId="14939"/>
    <cellStyle name="Notas 9 5 18" xfId="9123"/>
    <cellStyle name="Notas 9 5 19" xfId="16084"/>
    <cellStyle name="Notas 9 5 2" xfId="3483"/>
    <cellStyle name="Notas 9 5 20" xfId="15547"/>
    <cellStyle name="Notas 9 5 21" xfId="15469"/>
    <cellStyle name="Notas 9 5 22" xfId="16629"/>
    <cellStyle name="Notas 9 5 23" xfId="11204"/>
    <cellStyle name="Notas 9 5 24" xfId="16421"/>
    <cellStyle name="Notas 9 5 25" xfId="15706"/>
    <cellStyle name="Notas 9 5 26" xfId="12908"/>
    <cellStyle name="Notas 9 5 27" xfId="9968"/>
    <cellStyle name="Notas 9 5 28" xfId="13543"/>
    <cellStyle name="Notas 9 5 29" xfId="14119"/>
    <cellStyle name="Notas 9 5 3" xfId="5020"/>
    <cellStyle name="Notas 9 5 30" xfId="11229"/>
    <cellStyle name="Notas 9 5 31" xfId="13457"/>
    <cellStyle name="Notas 9 5 32" xfId="19911"/>
    <cellStyle name="Notas 9 5 33" xfId="20160"/>
    <cellStyle name="Notas 9 5 34" xfId="20708"/>
    <cellStyle name="Notas 9 5 35" xfId="21385"/>
    <cellStyle name="Notas 9 5 4" xfId="5539"/>
    <cellStyle name="Notas 9 5 5" xfId="6045"/>
    <cellStyle name="Notas 9 5 6" xfId="6552"/>
    <cellStyle name="Notas 9 5 7" xfId="7056"/>
    <cellStyle name="Notas 9 5 8" xfId="7555"/>
    <cellStyle name="Notas 9 5 9" xfId="8032"/>
    <cellStyle name="Notas 9 6" xfId="1987"/>
    <cellStyle name="Notas 9 6 10" xfId="8494"/>
    <cellStyle name="Notas 9 6 11" xfId="8696"/>
    <cellStyle name="Notas 9 6 12" xfId="8871"/>
    <cellStyle name="Notas 9 6 13" xfId="10511"/>
    <cellStyle name="Notas 9 6 14" xfId="14923"/>
    <cellStyle name="Notas 9 6 15" xfId="9136"/>
    <cellStyle name="Notas 9 6 16" xfId="14723"/>
    <cellStyle name="Notas 9 6 17" xfId="9335"/>
    <cellStyle name="Notas 9 6 18" xfId="12601"/>
    <cellStyle name="Notas 9 6 19" xfId="13042"/>
    <cellStyle name="Notas 9 6 2" xfId="3484"/>
    <cellStyle name="Notas 9 6 20" xfId="12731"/>
    <cellStyle name="Notas 9 6 21" xfId="14292"/>
    <cellStyle name="Notas 9 6 22" xfId="15931"/>
    <cellStyle name="Notas 9 6 23" xfId="11929"/>
    <cellStyle name="Notas 9 6 24" xfId="17286"/>
    <cellStyle name="Notas 9 6 25" xfId="17603"/>
    <cellStyle name="Notas 9 6 26" xfId="17902"/>
    <cellStyle name="Notas 9 6 27" xfId="18188"/>
    <cellStyle name="Notas 9 6 28" xfId="18451"/>
    <cellStyle name="Notas 9 6 29" xfId="18686"/>
    <cellStyle name="Notas 9 6 3" xfId="5021"/>
    <cellStyle name="Notas 9 6 30" xfId="18893"/>
    <cellStyle name="Notas 9 6 31" xfId="19068"/>
    <cellStyle name="Notas 9 6 32" xfId="19912"/>
    <cellStyle name="Notas 9 6 33" xfId="20139"/>
    <cellStyle name="Notas 9 6 34" xfId="20709"/>
    <cellStyle name="Notas 9 6 35" xfId="21243"/>
    <cellStyle name="Notas 9 6 4" xfId="5540"/>
    <cellStyle name="Notas 9 6 5" xfId="6046"/>
    <cellStyle name="Notas 9 6 6" xfId="6553"/>
    <cellStyle name="Notas 9 6 7" xfId="7057"/>
    <cellStyle name="Notas 9 6 8" xfId="7556"/>
    <cellStyle name="Notas 9 6 9" xfId="8033"/>
    <cellStyle name="Notas 9 7" xfId="3479"/>
    <cellStyle name="Notas 9 8" xfId="5016"/>
    <cellStyle name="Notas 9 9" xfId="5535"/>
    <cellStyle name="Notas 90" xfId="1988"/>
    <cellStyle name="Notas 90 10" xfId="8495"/>
    <cellStyle name="Notas 90 11" xfId="8697"/>
    <cellStyle name="Notas 90 12" xfId="8872"/>
    <cellStyle name="Notas 90 13" xfId="10512"/>
    <cellStyle name="Notas 90 14" xfId="14592"/>
    <cellStyle name="Notas 90 15" xfId="9452"/>
    <cellStyle name="Notas 90 16" xfId="13865"/>
    <cellStyle name="Notas 90 17" xfId="10555"/>
    <cellStyle name="Notas 90 18" xfId="14854"/>
    <cellStyle name="Notas 90 19" xfId="16765"/>
    <cellStyle name="Notas 90 2" xfId="3485"/>
    <cellStyle name="Notas 90 20" xfId="10666"/>
    <cellStyle name="Notas 90 21" xfId="9446"/>
    <cellStyle name="Notas 90 22" xfId="12270"/>
    <cellStyle name="Notas 90 23" xfId="12649"/>
    <cellStyle name="Notas 90 24" xfId="15986"/>
    <cellStyle name="Notas 90 25" xfId="15473"/>
    <cellStyle name="Notas 90 26" xfId="15432"/>
    <cellStyle name="Notas 90 27" xfId="16202"/>
    <cellStyle name="Notas 90 28" xfId="15247"/>
    <cellStyle name="Notas 90 29" xfId="9667"/>
    <cellStyle name="Notas 90 3" xfId="5022"/>
    <cellStyle name="Notas 90 30" xfId="11178"/>
    <cellStyle name="Notas 90 31" xfId="17454"/>
    <cellStyle name="Notas 90 32" xfId="19913"/>
    <cellStyle name="Notas 90 33" xfId="20105"/>
    <cellStyle name="Notas 90 34" xfId="20710"/>
    <cellStyle name="Notas 90 35" xfId="21086"/>
    <cellStyle name="Notas 90 4" xfId="5541"/>
    <cellStyle name="Notas 90 5" xfId="6047"/>
    <cellStyle name="Notas 90 6" xfId="6554"/>
    <cellStyle name="Notas 90 7" xfId="7058"/>
    <cellStyle name="Notas 90 8" xfId="7557"/>
    <cellStyle name="Notas 90 9" xfId="8034"/>
    <cellStyle name="Notas 91" xfId="1989"/>
    <cellStyle name="Notas 91 10" xfId="8496"/>
    <cellStyle name="Notas 91 11" xfId="8698"/>
    <cellStyle name="Notas 91 12" xfId="8873"/>
    <cellStyle name="Notas 91 13" xfId="10513"/>
    <cellStyle name="Notas 91 14" xfId="14266"/>
    <cellStyle name="Notas 91 15" xfId="9769"/>
    <cellStyle name="Notas 91 16" xfId="13174"/>
    <cellStyle name="Notas 91 17" xfId="13414"/>
    <cellStyle name="Notas 91 18" xfId="10603"/>
    <cellStyle name="Notas 91 19" xfId="15322"/>
    <cellStyle name="Notas 91 2" xfId="3486"/>
    <cellStyle name="Notas 91 20" xfId="11459"/>
    <cellStyle name="Notas 91 21" xfId="11095"/>
    <cellStyle name="Notas 91 22" xfId="9128"/>
    <cellStyle name="Notas 91 23" xfId="10092"/>
    <cellStyle name="Notas 91 24" xfId="12386"/>
    <cellStyle name="Notas 91 25" xfId="15565"/>
    <cellStyle name="Notas 91 26" xfId="15278"/>
    <cellStyle name="Notas 91 27" xfId="16052"/>
    <cellStyle name="Notas 91 28" xfId="11860"/>
    <cellStyle name="Notas 91 29" xfId="11622"/>
    <cellStyle name="Notas 91 3" xfId="5023"/>
    <cellStyle name="Notas 91 30" xfId="9599"/>
    <cellStyle name="Notas 91 31" xfId="9194"/>
    <cellStyle name="Notas 91 32" xfId="19914"/>
    <cellStyle name="Notas 91 33" xfId="20078"/>
    <cellStyle name="Notas 91 34" xfId="20711"/>
    <cellStyle name="Notas 91 35" xfId="21047"/>
    <cellStyle name="Notas 91 4" xfId="5542"/>
    <cellStyle name="Notas 91 5" xfId="6048"/>
    <cellStyle name="Notas 91 6" xfId="6555"/>
    <cellStyle name="Notas 91 7" xfId="7059"/>
    <cellStyle name="Notas 91 8" xfId="7558"/>
    <cellStyle name="Notas 91 9" xfId="8035"/>
    <cellStyle name="Notas 92" xfId="1990"/>
    <cellStyle name="Notas 92 10" xfId="8497"/>
    <cellStyle name="Notas 92 11" xfId="8699"/>
    <cellStyle name="Notas 92 12" xfId="8874"/>
    <cellStyle name="Notas 92 13" xfId="10514"/>
    <cellStyle name="Notas 92 14" xfId="13925"/>
    <cellStyle name="Notas 92 15" xfId="10118"/>
    <cellStyle name="Notas 92 16" xfId="12157"/>
    <cellStyle name="Notas 92 17" xfId="12410"/>
    <cellStyle name="Notas 92 18" xfId="14341"/>
    <cellStyle name="Notas 92 19" xfId="16416"/>
    <cellStyle name="Notas 92 2" xfId="3487"/>
    <cellStyle name="Notas 92 20" xfId="11782"/>
    <cellStyle name="Notas 92 21" xfId="15830"/>
    <cellStyle name="Notas 92 22" xfId="14618"/>
    <cellStyle name="Notas 92 23" xfId="14741"/>
    <cellStyle name="Notas 92 24" xfId="16502"/>
    <cellStyle name="Notas 92 25" xfId="14970"/>
    <cellStyle name="Notas 92 26" xfId="14808"/>
    <cellStyle name="Notas 92 27" xfId="13330"/>
    <cellStyle name="Notas 92 28" xfId="9545"/>
    <cellStyle name="Notas 92 29" xfId="9856"/>
    <cellStyle name="Notas 92 3" xfId="5024"/>
    <cellStyle name="Notas 92 30" xfId="13068"/>
    <cellStyle name="Notas 92 31" xfId="13694"/>
    <cellStyle name="Notas 92 32" xfId="19915"/>
    <cellStyle name="Notas 92 33" xfId="20072"/>
    <cellStyle name="Notas 92 34" xfId="20712"/>
    <cellStyle name="Notas 92 35" xfId="21018"/>
    <cellStyle name="Notas 92 4" xfId="5543"/>
    <cellStyle name="Notas 92 5" xfId="6049"/>
    <cellStyle name="Notas 92 6" xfId="6556"/>
    <cellStyle name="Notas 92 7" xfId="7060"/>
    <cellStyle name="Notas 92 8" xfId="7559"/>
    <cellStyle name="Notas 92 9" xfId="8036"/>
    <cellStyle name="Notas 93" xfId="1991"/>
    <cellStyle name="Notas 93 10" xfId="8498"/>
    <cellStyle name="Notas 93 11" xfId="8700"/>
    <cellStyle name="Notas 93 12" xfId="8875"/>
    <cellStyle name="Notas 93 13" xfId="10515"/>
    <cellStyle name="Notas 93 14" xfId="13573"/>
    <cellStyle name="Notas 93 15" xfId="10712"/>
    <cellStyle name="Notas 93 16" xfId="13232"/>
    <cellStyle name="Notas 93 17" xfId="14679"/>
    <cellStyle name="Notas 93 18" xfId="9060"/>
    <cellStyle name="Notas 93 19" xfId="11588"/>
    <cellStyle name="Notas 93 2" xfId="3488"/>
    <cellStyle name="Notas 93 20" xfId="12381"/>
    <cellStyle name="Notas 93 21" xfId="14668"/>
    <cellStyle name="Notas 93 22" xfId="10658"/>
    <cellStyle name="Notas 93 23" xfId="9817"/>
    <cellStyle name="Notas 93 24" xfId="14497"/>
    <cellStyle name="Notas 93 25" xfId="14948"/>
    <cellStyle name="Notas 93 26" xfId="16680"/>
    <cellStyle name="Notas 93 27" xfId="15516"/>
    <cellStyle name="Notas 93 28" xfId="14464"/>
    <cellStyle name="Notas 93 29" xfId="12491"/>
    <cellStyle name="Notas 93 3" xfId="5025"/>
    <cellStyle name="Notas 93 30" xfId="14717"/>
    <cellStyle name="Notas 93 31" xfId="9264"/>
    <cellStyle name="Notas 93 32" xfId="19916"/>
    <cellStyle name="Notas 93 33" xfId="20060"/>
    <cellStyle name="Notas 93 34" xfId="20713"/>
    <cellStyle name="Notas 93 35" xfId="20986"/>
    <cellStyle name="Notas 93 4" xfId="5544"/>
    <cellStyle name="Notas 93 5" xfId="6050"/>
    <cellStyle name="Notas 93 6" xfId="6557"/>
    <cellStyle name="Notas 93 7" xfId="7061"/>
    <cellStyle name="Notas 93 8" xfId="7560"/>
    <cellStyle name="Notas 93 9" xfId="8037"/>
    <cellStyle name="Notas 94" xfId="1992"/>
    <cellStyle name="Notas 94 10" xfId="8499"/>
    <cellStyle name="Notas 94 11" xfId="8701"/>
    <cellStyle name="Notas 94 12" xfId="8876"/>
    <cellStyle name="Notas 94 13" xfId="10516"/>
    <cellStyle name="Notas 94 14" xfId="13220"/>
    <cellStyle name="Notas 94 15" xfId="14092"/>
    <cellStyle name="Notas 94 16" xfId="9601"/>
    <cellStyle name="Notas 94 17" xfId="11281"/>
    <cellStyle name="Notas 94 18" xfId="11358"/>
    <cellStyle name="Notas 94 19" xfId="14980"/>
    <cellStyle name="Notas 94 2" xfId="3489"/>
    <cellStyle name="Notas 94 20" xfId="12927"/>
    <cellStyle name="Notas 94 21" xfId="11739"/>
    <cellStyle name="Notas 94 22" xfId="16328"/>
    <cellStyle name="Notas 94 23" xfId="12204"/>
    <cellStyle name="Notas 94 24" xfId="13167"/>
    <cellStyle name="Notas 94 25" xfId="11975"/>
    <cellStyle name="Notas 94 26" xfId="12726"/>
    <cellStyle name="Notas 94 27" xfId="14328"/>
    <cellStyle name="Notas 94 28" xfId="17489"/>
    <cellStyle name="Notas 94 29" xfId="17795"/>
    <cellStyle name="Notas 94 3" xfId="5026"/>
    <cellStyle name="Notas 94 30" xfId="18088"/>
    <cellStyle name="Notas 94 31" xfId="18356"/>
    <cellStyle name="Notas 94 32" xfId="19917"/>
    <cellStyle name="Notas 94 33" xfId="20048"/>
    <cellStyle name="Notas 94 34" xfId="20714"/>
    <cellStyle name="Notas 94 35" xfId="21085"/>
    <cellStyle name="Notas 94 4" xfId="5545"/>
    <cellStyle name="Notas 94 5" xfId="6051"/>
    <cellStyle name="Notas 94 6" xfId="6558"/>
    <cellStyle name="Notas 94 7" xfId="7062"/>
    <cellStyle name="Notas 94 8" xfId="7561"/>
    <cellStyle name="Notas 94 9" xfId="8038"/>
    <cellStyle name="Notas 95" xfId="1993"/>
    <cellStyle name="Notas 95 10" xfId="8500"/>
    <cellStyle name="Notas 95 11" xfId="8702"/>
    <cellStyle name="Notas 95 12" xfId="8877"/>
    <cellStyle name="Notas 95 13" xfId="10517"/>
    <cellStyle name="Notas 95 14" xfId="12865"/>
    <cellStyle name="Notas 95 15" xfId="14138"/>
    <cellStyle name="Notas 95 16" xfId="9384"/>
    <cellStyle name="Notas 95 17" xfId="13831"/>
    <cellStyle name="Notas 95 18" xfId="12334"/>
    <cellStyle name="Notas 95 19" xfId="10571"/>
    <cellStyle name="Notas 95 2" xfId="3490"/>
    <cellStyle name="Notas 95 20" xfId="9088"/>
    <cellStyle name="Notas 95 21" xfId="14801"/>
    <cellStyle name="Notas 95 22" xfId="16605"/>
    <cellStyle name="Notas 95 23" xfId="12699"/>
    <cellStyle name="Notas 95 24" xfId="16388"/>
    <cellStyle name="Notas 95 25" xfId="17458"/>
    <cellStyle name="Notas 95 26" xfId="17765"/>
    <cellStyle name="Notas 95 27" xfId="18060"/>
    <cellStyle name="Notas 95 28" xfId="18329"/>
    <cellStyle name="Notas 95 29" xfId="18578"/>
    <cellStyle name="Notas 95 3" xfId="5027"/>
    <cellStyle name="Notas 95 30" xfId="18801"/>
    <cellStyle name="Notas 95 31" xfId="18992"/>
    <cellStyle name="Notas 95 32" xfId="19918"/>
    <cellStyle name="Notas 95 33" xfId="20034"/>
    <cellStyle name="Notas 95 34" xfId="20715"/>
    <cellStyle name="Notas 95 35" xfId="21046"/>
    <cellStyle name="Notas 95 4" xfId="5546"/>
    <cellStyle name="Notas 95 5" xfId="6052"/>
    <cellStyle name="Notas 95 6" xfId="6559"/>
    <cellStyle name="Notas 95 7" xfId="7063"/>
    <cellStyle name="Notas 95 8" xfId="7562"/>
    <cellStyle name="Notas 95 9" xfId="8039"/>
    <cellStyle name="Notas 96" xfId="1994"/>
    <cellStyle name="Notas 96 10" xfId="8501"/>
    <cellStyle name="Notas 96 11" xfId="8703"/>
    <cellStyle name="Notas 96 12" xfId="8878"/>
    <cellStyle name="Notas 96 13" xfId="10518"/>
    <cellStyle name="Notas 96 14" xfId="11675"/>
    <cellStyle name="Notas 96 15" xfId="12417"/>
    <cellStyle name="Notas 96 16" xfId="11016"/>
    <cellStyle name="Notas 96 17" xfId="13426"/>
    <cellStyle name="Notas 96 18" xfId="10588"/>
    <cellStyle name="Notas 96 19" xfId="13464"/>
    <cellStyle name="Notas 96 2" xfId="3491"/>
    <cellStyle name="Notas 96 20" xfId="13969"/>
    <cellStyle name="Notas 96 21" xfId="15185"/>
    <cellStyle name="Notas 96 22" xfId="14501"/>
    <cellStyle name="Notas 96 23" xfId="16111"/>
    <cellStyle name="Notas 96 24" xfId="12413"/>
    <cellStyle name="Notas 96 25" xfId="16506"/>
    <cellStyle name="Notas 96 26" xfId="15990"/>
    <cellStyle name="Notas 96 27" xfId="10155"/>
    <cellStyle name="Notas 96 28" xfId="17169"/>
    <cellStyle name="Notas 96 29" xfId="15222"/>
    <cellStyle name="Notas 96 3" xfId="5028"/>
    <cellStyle name="Notas 96 30" xfId="17019"/>
    <cellStyle name="Notas 96 31" xfId="15486"/>
    <cellStyle name="Notas 96 32" xfId="19919"/>
    <cellStyle name="Notas 96 33" xfId="20022"/>
    <cellStyle name="Notas 96 34" xfId="20716"/>
    <cellStyle name="Notas 96 35" xfId="21017"/>
    <cellStyle name="Notas 96 4" xfId="5547"/>
    <cellStyle name="Notas 96 5" xfId="6053"/>
    <cellStyle name="Notas 96 6" xfId="6560"/>
    <cellStyle name="Notas 96 7" xfId="7064"/>
    <cellStyle name="Notas 96 8" xfId="7563"/>
    <cellStyle name="Notas 96 9" xfId="8040"/>
    <cellStyle name="Notas 97" xfId="1995"/>
    <cellStyle name="Notas 97 10" xfId="8502"/>
    <cellStyle name="Notas 97 11" xfId="8704"/>
    <cellStyle name="Notas 97 12" xfId="8879"/>
    <cellStyle name="Notas 97 13" xfId="10519"/>
    <cellStyle name="Notas 97 14" xfId="12193"/>
    <cellStyle name="Notas 97 15" xfId="14334"/>
    <cellStyle name="Notas 97 16" xfId="9390"/>
    <cellStyle name="Notas 97 17" xfId="12762"/>
    <cellStyle name="Notas 97 18" xfId="14340"/>
    <cellStyle name="Notas 97 19" xfId="11792"/>
    <cellStyle name="Notas 97 2" xfId="3492"/>
    <cellStyle name="Notas 97 20" xfId="13281"/>
    <cellStyle name="Notas 97 21" xfId="17224"/>
    <cellStyle name="Notas 97 22" xfId="17544"/>
    <cellStyle name="Notas 97 23" xfId="17846"/>
    <cellStyle name="Notas 97 24" xfId="18135"/>
    <cellStyle name="Notas 97 25" xfId="18402"/>
    <cellStyle name="Notas 97 26" xfId="18643"/>
    <cellStyle name="Notas 97 27" xfId="18857"/>
    <cellStyle name="Notas 97 28" xfId="19037"/>
    <cellStyle name="Notas 97 29" xfId="19191"/>
    <cellStyle name="Notas 97 3" xfId="5029"/>
    <cellStyle name="Notas 97 30" xfId="19319"/>
    <cellStyle name="Notas 97 31" xfId="19415"/>
    <cellStyle name="Notas 97 32" xfId="19920"/>
    <cellStyle name="Notas 97 33" xfId="20007"/>
    <cellStyle name="Notas 97 34" xfId="20717"/>
    <cellStyle name="Notas 97 35" xfId="20985"/>
    <cellStyle name="Notas 97 4" xfId="5548"/>
    <cellStyle name="Notas 97 5" xfId="6054"/>
    <cellStyle name="Notas 97 6" xfId="6561"/>
    <cellStyle name="Notas 97 7" xfId="7065"/>
    <cellStyle name="Notas 97 8" xfId="7564"/>
    <cellStyle name="Notas 97 9" xfId="8041"/>
    <cellStyle name="Notas 98" xfId="1996"/>
    <cellStyle name="Notas 98 10" xfId="8503"/>
    <cellStyle name="Notas 98 11" xfId="8705"/>
    <cellStyle name="Notas 98 12" xfId="8880"/>
    <cellStyle name="Notas 98 13" xfId="10520"/>
    <cellStyle name="Notas 98 14" xfId="12510"/>
    <cellStyle name="Notas 98 15" xfId="15065"/>
    <cellStyle name="Notas 98 16" xfId="15596"/>
    <cellStyle name="Notas 98 17" xfId="15954"/>
    <cellStyle name="Notas 98 18" xfId="16323"/>
    <cellStyle name="Notas 98 19" xfId="15464"/>
    <cellStyle name="Notas 98 2" xfId="3493"/>
    <cellStyle name="Notas 98 20" xfId="11242"/>
    <cellStyle name="Notas 98 21" xfId="16883"/>
    <cellStyle name="Notas 98 22" xfId="9516"/>
    <cellStyle name="Notas 98 23" xfId="16182"/>
    <cellStyle name="Notas 98 24" xfId="9706"/>
    <cellStyle name="Notas 98 25" xfId="15584"/>
    <cellStyle name="Notas 98 26" xfId="9644"/>
    <cellStyle name="Notas 98 27" xfId="15604"/>
    <cellStyle name="Notas 98 28" xfId="17181"/>
    <cellStyle name="Notas 98 29" xfId="14298"/>
    <cellStyle name="Notas 98 3" xfId="5030"/>
    <cellStyle name="Notas 98 30" xfId="9235"/>
    <cellStyle name="Notas 98 31" xfId="17012"/>
    <cellStyle name="Notas 98 32" xfId="19921"/>
    <cellStyle name="Notas 98 33" xfId="19956"/>
    <cellStyle name="Notas 98 34" xfId="20718"/>
    <cellStyle name="Notas 98 35" xfId="20952"/>
    <cellStyle name="Notas 98 4" xfId="5549"/>
    <cellStyle name="Notas 98 5" xfId="6055"/>
    <cellStyle name="Notas 98 6" xfId="6562"/>
    <cellStyle name="Notas 98 7" xfId="7066"/>
    <cellStyle name="Notas 98 8" xfId="7565"/>
    <cellStyle name="Notas 98 9" xfId="8042"/>
    <cellStyle name="Notas 99" xfId="1997"/>
    <cellStyle name="Notas 99 10" xfId="8504"/>
    <cellStyle name="Notas 99 11" xfId="8706"/>
    <cellStyle name="Notas 99 12" xfId="8881"/>
    <cellStyle name="Notas 99 13" xfId="10521"/>
    <cellStyle name="Notas 99 14" xfId="11410"/>
    <cellStyle name="Notas 99 15" xfId="12366"/>
    <cellStyle name="Notas 99 16" xfId="11051"/>
    <cellStyle name="Notas 99 17" xfId="14636"/>
    <cellStyle name="Notas 99 18" xfId="9415"/>
    <cellStyle name="Notas 99 19" xfId="10681"/>
    <cellStyle name="Notas 99 2" xfId="3494"/>
    <cellStyle name="Notas 99 20" xfId="16319"/>
    <cellStyle name="Notas 99 21" xfId="12121"/>
    <cellStyle name="Notas 99 22" xfId="17329"/>
    <cellStyle name="Notas 99 23" xfId="17642"/>
    <cellStyle name="Notas 99 24" xfId="17941"/>
    <cellStyle name="Notas 99 25" xfId="18223"/>
    <cellStyle name="Notas 99 26" xfId="18484"/>
    <cellStyle name="Notas 99 27" xfId="18714"/>
    <cellStyle name="Notas 99 28" xfId="18912"/>
    <cellStyle name="Notas 99 29" xfId="19082"/>
    <cellStyle name="Notas 99 3" xfId="5031"/>
    <cellStyle name="Notas 99 30" xfId="19227"/>
    <cellStyle name="Notas 99 31" xfId="19348"/>
    <cellStyle name="Notas 99 32" xfId="19922"/>
    <cellStyle name="Notas 99 33" xfId="19987"/>
    <cellStyle name="Notas 99 34" xfId="20719"/>
    <cellStyle name="Notas 99 35" xfId="20906"/>
    <cellStyle name="Notas 99 4" xfId="5550"/>
    <cellStyle name="Notas 99 5" xfId="6056"/>
    <cellStyle name="Notas 99 6" xfId="6563"/>
    <cellStyle name="Notas 99 7" xfId="7067"/>
    <cellStyle name="Notas 99 8" xfId="7566"/>
    <cellStyle name="Notas 99 9" xfId="8043"/>
    <cellStyle name="Porcentual 2" xfId="22362"/>
    <cellStyle name="Porcentual 3" xfId="22368"/>
    <cellStyle name="Salida" xfId="2007" builtinId="21" customBuiltin="1"/>
    <cellStyle name="Texto de advertencia" xfId="2011" builtinId="11" customBuiltin="1"/>
    <cellStyle name="Texto explicativo" xfId="2012" builtinId="53" customBuiltin="1"/>
    <cellStyle name="Título" xfId="1998" builtinId="15" customBuiltin="1"/>
    <cellStyle name="Título 2" xfId="2000" builtinId="17" customBuiltin="1"/>
    <cellStyle name="Título 3" xfId="2001" builtinId="18" customBuiltin="1"/>
    <cellStyle name="Total" xfId="201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142</xdr:row>
      <xdr:rowOff>123825</xdr:rowOff>
    </xdr:from>
    <xdr:ext cx="3009900" cy="857250"/>
    <xdr:sp macro="" textlink="">
      <xdr:nvSpPr>
        <xdr:cNvPr id="4" name="3 CuadroTexto"/>
        <xdr:cNvSpPr txBox="1"/>
      </xdr:nvSpPr>
      <xdr:spPr>
        <a:xfrm>
          <a:off x="1047750" y="39700200"/>
          <a:ext cx="3009900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 ALMA LAURA AMPARAN CRUZ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PRESIDENTE MUNICIPAL Y DEL CONSEJO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AUTORIZÓ</a:t>
          </a:r>
          <a:endParaRPr lang="es-MX">
            <a:effectLst/>
          </a:endParaRPr>
        </a:p>
      </xdr:txBody>
    </xdr:sp>
    <xdr:clientData/>
  </xdr:oneCellAnchor>
  <xdr:oneCellAnchor>
    <xdr:from>
      <xdr:col>8</xdr:col>
      <xdr:colOff>533401</xdr:colOff>
      <xdr:row>142</xdr:row>
      <xdr:rowOff>123825</xdr:rowOff>
    </xdr:from>
    <xdr:ext cx="2990850" cy="781240"/>
    <xdr:sp macro="" textlink="">
      <xdr:nvSpPr>
        <xdr:cNvPr id="5" name="4 CuadroTexto"/>
        <xdr:cNvSpPr txBox="1"/>
      </xdr:nvSpPr>
      <xdr:spPr>
        <a:xfrm>
          <a:off x="10506076" y="28632150"/>
          <a:ext cx="299085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 ALEJANDRO MONGE CASTILLO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GERENTE GENERAL COMAPA ALTAMIRA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ELABORÓ Y PRESENTÓ</a:t>
          </a:r>
          <a:endParaRPr lang="es-MX">
            <a:effectLst/>
          </a:endParaRPr>
        </a:p>
      </xdr:txBody>
    </xdr:sp>
    <xdr:clientData/>
  </xdr:oneCellAnchor>
  <xdr:oneCellAnchor>
    <xdr:from>
      <xdr:col>5</xdr:col>
      <xdr:colOff>800100</xdr:colOff>
      <xdr:row>146</xdr:row>
      <xdr:rowOff>66675</xdr:rowOff>
    </xdr:from>
    <xdr:ext cx="2762250" cy="1047750"/>
    <xdr:sp macro="" textlink="">
      <xdr:nvSpPr>
        <xdr:cNvPr id="6" name="5 CuadroTexto"/>
        <xdr:cNvSpPr txBox="1"/>
      </xdr:nvSpPr>
      <xdr:spPr>
        <a:xfrm>
          <a:off x="6238875" y="33451800"/>
          <a:ext cx="2762250" cy="1047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endParaRPr lang="es-MX" sz="1100" b="1" baseline="0"/>
        </a:p>
        <a:p>
          <a:pPr algn="ctr"/>
          <a:r>
            <a:rPr lang="es-MX" sz="1100" b="1" baseline="0"/>
            <a:t>CP. JORGE ERNESTO AYALA PEREZ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SUBGERENTE FINANCIERO</a:t>
          </a:r>
          <a:endParaRPr lang="es-MX">
            <a:effectLst/>
          </a:endParaRPr>
        </a:p>
        <a:p>
          <a:pPr algn="ctr"/>
          <a:r>
            <a:rPr lang="es-MX" sz="1100" b="1" baseline="0"/>
            <a:t>RESPONSABLE DE ELABORACION</a:t>
          </a:r>
        </a:p>
      </xdr:txBody>
    </xdr:sp>
    <xdr:clientData/>
  </xdr:oneCellAnchor>
  <xdr:twoCellAnchor editAs="oneCell">
    <xdr:from>
      <xdr:col>10</xdr:col>
      <xdr:colOff>666750</xdr:colOff>
      <xdr:row>0</xdr:row>
      <xdr:rowOff>47625</xdr:rowOff>
    </xdr:from>
    <xdr:to>
      <xdr:col>11</xdr:col>
      <xdr:colOff>1029853</xdr:colOff>
      <xdr:row>2</xdr:row>
      <xdr:rowOff>57149</xdr:rowOff>
    </xdr:to>
    <xdr:pic>
      <xdr:nvPicPr>
        <xdr:cNvPr id="9" name="8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68350" y="47625"/>
          <a:ext cx="1506103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47624</xdr:colOff>
      <xdr:row>0</xdr:row>
      <xdr:rowOff>68384</xdr:rowOff>
    </xdr:from>
    <xdr:to>
      <xdr:col>4</xdr:col>
      <xdr:colOff>623697</xdr:colOff>
      <xdr:row>2</xdr:row>
      <xdr:rowOff>219075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9624" y="68384"/>
          <a:ext cx="2595373" cy="60789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01/Documents/RH/INF%20CONTABILIDAD/ASE/2019/3ER%20TRIMESTRE/PLANTILLA%20DE%20PERSONAL%20SINDICALIZADO%203ER%20TRIM%20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JANDRA/AppData/Local/Microsoft/Windows/Temporary%20Internet%20Files/Content.Outlook/LTTIMEOZ/movimientos%20e%20incidencias-enero-marz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IND JULIO 2018"/>
      <sheetName val=" SIND SEPTIEMBRE 2018"/>
      <sheetName val="DATOS"/>
      <sheetName val="NIVEL"/>
    </sheetNames>
    <sheetDataSet>
      <sheetData sheetId="0"/>
      <sheetData sheetId="1"/>
      <sheetData sheetId="2">
        <row r="1">
          <cell r="A1" t="str">
            <v>RPT</v>
          </cell>
          <cell r="B1" t="str">
            <v>NOMBRE</v>
          </cell>
          <cell r="C1" t="str">
            <v>DEPTO</v>
          </cell>
          <cell r="D1" t="str">
            <v>PUESTO</v>
          </cell>
          <cell r="E1" t="str">
            <v>SALARIO DIARIO</v>
          </cell>
          <cell r="F1" t="str">
            <v>SUELDO MENSUAL</v>
          </cell>
          <cell r="G1" t="str">
            <v>RFC</v>
          </cell>
          <cell r="H1" t="str">
            <v>CURP</v>
          </cell>
          <cell r="I1" t="str">
            <v>FECHA NAC</v>
          </cell>
          <cell r="J1" t="str">
            <v>ESTADO CIVIL</v>
          </cell>
          <cell r="K1" t="str">
            <v>SEXO</v>
          </cell>
          <cell r="L1" t="str">
            <v>DOMICILIO</v>
          </cell>
          <cell r="M1" t="str">
            <v>NUMERO SEGURIDAD SOCIAL</v>
          </cell>
          <cell r="N1" t="str">
            <v>FECHA DE INGRESO</v>
          </cell>
          <cell r="O1" t="str">
            <v>CORREO</v>
          </cell>
          <cell r="P1" t="str">
            <v>CUENTA</v>
          </cell>
          <cell r="Q1" t="str">
            <v>CLABE INTERBANCARIA</v>
          </cell>
          <cell r="R1" t="str">
            <v>TARJETA</v>
          </cell>
          <cell r="S1" t="str">
            <v>BANCO</v>
          </cell>
          <cell r="T1" t="str">
            <v>NOMBRE BANCO</v>
          </cell>
        </row>
        <row r="2">
          <cell r="A2">
            <v>1033</v>
          </cell>
          <cell r="B2" t="str">
            <v>Vera Carrizales Jaime</v>
          </cell>
          <cell r="C2" t="str">
            <v>CARCAMO MONTEALTO</v>
          </cell>
          <cell r="D2" t="str">
            <v>OPERADOR DE CARCAMO</v>
          </cell>
          <cell r="E2">
            <v>233.48</v>
          </cell>
          <cell r="F2">
            <v>7004.4</v>
          </cell>
          <cell r="G2" t="str">
            <v>VECJ-650815-JJ9</v>
          </cell>
          <cell r="H2" t="str">
            <v>VECJ-650815-HVZRRM03</v>
          </cell>
          <cell r="I2">
            <v>23969</v>
          </cell>
          <cell r="K2" t="str">
            <v>Masculino</v>
          </cell>
          <cell r="M2">
            <v>49856504169</v>
          </cell>
          <cell r="N2">
            <v>32782</v>
          </cell>
          <cell r="P2">
            <v>317958148</v>
          </cell>
          <cell r="S2">
            <v>72</v>
          </cell>
        </row>
        <row r="3">
          <cell r="A3">
            <v>1046</v>
          </cell>
          <cell r="B3" t="str">
            <v>Sotelo Mendez Jose Nicolas</v>
          </cell>
          <cell r="C3" t="str">
            <v>PLANTA ALTAMIRA SUR</v>
          </cell>
          <cell r="D3" t="str">
            <v>OP DIV OFICIOS</v>
          </cell>
          <cell r="E3">
            <v>151.54</v>
          </cell>
          <cell r="F3">
            <v>4546.2</v>
          </cell>
          <cell r="G3" t="str">
            <v>SOMN-691005-QG4</v>
          </cell>
          <cell r="H3" t="str">
            <v>SOMN-691005-HTSTNC00</v>
          </cell>
          <cell r="I3">
            <v>25481</v>
          </cell>
          <cell r="K3" t="str">
            <v>Masculino</v>
          </cell>
          <cell r="M3">
            <v>49866922369</v>
          </cell>
          <cell r="N3">
            <v>36985</v>
          </cell>
          <cell r="P3">
            <v>317958102</v>
          </cell>
          <cell r="S3">
            <v>72</v>
          </cell>
        </row>
        <row r="4">
          <cell r="A4">
            <v>1093</v>
          </cell>
          <cell r="B4" t="str">
            <v>Collazo Perez Mario</v>
          </cell>
          <cell r="C4" t="str">
            <v>CONTROL Y REZAGO</v>
          </cell>
          <cell r="D4" t="str">
            <v>LIMITADOR REANUDADOR</v>
          </cell>
          <cell r="E4">
            <v>154.96</v>
          </cell>
          <cell r="F4">
            <v>4648.8</v>
          </cell>
          <cell r="G4" t="str">
            <v>COPM-710524-NVA</v>
          </cell>
          <cell r="H4" t="str">
            <v>COPM-710524-HTSLRR00</v>
          </cell>
          <cell r="I4">
            <v>26077</v>
          </cell>
          <cell r="K4" t="str">
            <v>Masculino</v>
          </cell>
          <cell r="M4">
            <v>9897137312</v>
          </cell>
          <cell r="N4">
            <v>32813</v>
          </cell>
          <cell r="P4">
            <v>56717354467</v>
          </cell>
          <cell r="S4">
            <v>14</v>
          </cell>
        </row>
        <row r="5">
          <cell r="A5">
            <v>1105</v>
          </cell>
          <cell r="B5" t="str">
            <v>Delgado Gomez Juan Carlos</v>
          </cell>
          <cell r="C5" t="str">
            <v>CARCAMO ITURBIDE</v>
          </cell>
          <cell r="D5" t="str">
            <v>OPERADOR DE CARCAMO</v>
          </cell>
          <cell r="E5">
            <v>233.48</v>
          </cell>
          <cell r="F5">
            <v>7004.4</v>
          </cell>
          <cell r="G5" t="str">
            <v>DEGJ-690626-JZ6</v>
          </cell>
          <cell r="H5" t="str">
            <v>DEGJ-690626-HTSLMN04</v>
          </cell>
          <cell r="I5">
            <v>25380</v>
          </cell>
          <cell r="K5" t="str">
            <v>Masculino</v>
          </cell>
          <cell r="M5">
            <v>49856809956</v>
          </cell>
          <cell r="N5">
            <v>32745</v>
          </cell>
          <cell r="P5">
            <v>317957374</v>
          </cell>
          <cell r="S5">
            <v>72</v>
          </cell>
        </row>
        <row r="6">
          <cell r="A6">
            <v>1192</v>
          </cell>
          <cell r="B6" t="str">
            <v>Limon Perez Alejandro</v>
          </cell>
          <cell r="C6" t="str">
            <v>CONTROL Y REZAGO</v>
          </cell>
          <cell r="D6" t="str">
            <v>MAYORDOMO</v>
          </cell>
          <cell r="E6">
            <v>241.08</v>
          </cell>
          <cell r="F6">
            <v>7232.4000000000005</v>
          </cell>
          <cell r="G6" t="str">
            <v>LIPA-690907-MA8</v>
          </cell>
          <cell r="H6" t="str">
            <v>LIPA-690907-HTSMRL02</v>
          </cell>
          <cell r="I6">
            <v>25453</v>
          </cell>
          <cell r="K6" t="str">
            <v>Masculino</v>
          </cell>
          <cell r="M6">
            <v>43896995966</v>
          </cell>
          <cell r="N6">
            <v>32888</v>
          </cell>
          <cell r="P6">
            <v>317957600</v>
          </cell>
          <cell r="S6">
            <v>72</v>
          </cell>
        </row>
        <row r="7">
          <cell r="A7">
            <v>1212</v>
          </cell>
          <cell r="B7" t="str">
            <v>Rodriguez Segura Hugo</v>
          </cell>
          <cell r="C7" t="str">
            <v>CONTROL Y REZAGO</v>
          </cell>
          <cell r="D7" t="str">
            <v>MAYORDOMO</v>
          </cell>
          <cell r="E7">
            <v>241.08</v>
          </cell>
          <cell r="F7">
            <v>7232.4000000000005</v>
          </cell>
          <cell r="G7" t="str">
            <v>ROSH-660928-K67</v>
          </cell>
          <cell r="H7" t="str">
            <v>ROSH-660928-HTSDGG02</v>
          </cell>
          <cell r="I7">
            <v>24378</v>
          </cell>
          <cell r="K7" t="str">
            <v>Masculino</v>
          </cell>
          <cell r="M7">
            <v>49846639190</v>
          </cell>
          <cell r="N7">
            <v>32843</v>
          </cell>
          <cell r="P7">
            <v>317958027</v>
          </cell>
          <cell r="S7">
            <v>72</v>
          </cell>
        </row>
        <row r="8">
          <cell r="A8">
            <v>1232</v>
          </cell>
          <cell r="B8" t="str">
            <v>Hernandez Sanchez Cesar Pablo</v>
          </cell>
          <cell r="C8" t="str">
            <v>SECTOR ALTAMIRA SUR</v>
          </cell>
          <cell r="D8" t="str">
            <v>OPERADOR DE DIVX OFICIOS XAX MULTIHABILI</v>
          </cell>
          <cell r="E8">
            <v>199.73</v>
          </cell>
          <cell r="F8">
            <v>5991.9</v>
          </cell>
          <cell r="G8" t="str">
            <v>HESC-670919-DR5</v>
          </cell>
          <cell r="H8" t="str">
            <v>HESC-670919-HTSRNS08</v>
          </cell>
          <cell r="I8">
            <v>24734</v>
          </cell>
          <cell r="K8" t="str">
            <v>Masculino</v>
          </cell>
          <cell r="M8">
            <v>49856809063</v>
          </cell>
          <cell r="N8">
            <v>32923</v>
          </cell>
          <cell r="P8">
            <v>317957534</v>
          </cell>
          <cell r="S8">
            <v>72</v>
          </cell>
        </row>
        <row r="9">
          <cell r="A9">
            <v>1268</v>
          </cell>
          <cell r="B9" t="str">
            <v>Hernandez Torres Gilberto</v>
          </cell>
          <cell r="C9" t="str">
            <v>SECTOR ALTAMIRA CENTRO NORTE</v>
          </cell>
          <cell r="D9" t="str">
            <v>PLOMERO</v>
          </cell>
          <cell r="E9">
            <v>154.96</v>
          </cell>
          <cell r="F9">
            <v>4648.8</v>
          </cell>
          <cell r="G9" t="str">
            <v>HETG-680929-6R6</v>
          </cell>
          <cell r="H9" t="str">
            <v>HETG-680929-HTSRRL03</v>
          </cell>
          <cell r="I9">
            <v>25110</v>
          </cell>
          <cell r="K9" t="str">
            <v>Masculino</v>
          </cell>
          <cell r="M9">
            <v>49856808172</v>
          </cell>
          <cell r="N9">
            <v>33144</v>
          </cell>
          <cell r="P9">
            <v>317957543</v>
          </cell>
          <cell r="S9">
            <v>72</v>
          </cell>
        </row>
        <row r="10">
          <cell r="A10">
            <v>1289</v>
          </cell>
          <cell r="B10" t="str">
            <v>Gonzalez Aguilar Mucio</v>
          </cell>
          <cell r="C10" t="str">
            <v>SECTOR ESTEROS</v>
          </cell>
          <cell r="D10" t="str">
            <v>OPERADOR DE DE DIVERSOS OFICIOS</v>
          </cell>
          <cell r="E10">
            <v>199.73</v>
          </cell>
          <cell r="F10">
            <v>5991.9</v>
          </cell>
          <cell r="G10" t="str">
            <v>GOAM-630513-8U7</v>
          </cell>
          <cell r="H10" t="str">
            <v>GOAM-630513-HVZNGC01</v>
          </cell>
          <cell r="I10">
            <v>23144</v>
          </cell>
          <cell r="K10" t="str">
            <v>Masculino</v>
          </cell>
          <cell r="M10">
            <v>65846350091</v>
          </cell>
          <cell r="N10">
            <v>33178</v>
          </cell>
          <cell r="P10">
            <v>317957486</v>
          </cell>
          <cell r="S10">
            <v>72</v>
          </cell>
        </row>
        <row r="11">
          <cell r="A11">
            <v>1439</v>
          </cell>
          <cell r="B11" t="str">
            <v>Saucedo Numa Luis Ignacio</v>
          </cell>
          <cell r="C11" t="str">
            <v>PTAX CAPTX DIMA</v>
          </cell>
          <cell r="D11" t="str">
            <v>OPERADOR DE DE DIVERSOS OFICIOS</v>
          </cell>
          <cell r="E11">
            <v>151.53</v>
          </cell>
          <cell r="F11">
            <v>4545.8999999999996</v>
          </cell>
          <cell r="G11" t="str">
            <v>SANL-650201-JR5</v>
          </cell>
          <cell r="H11" t="str">
            <v>SANL-650201-HTSCMS00</v>
          </cell>
          <cell r="I11">
            <v>23774</v>
          </cell>
          <cell r="K11" t="str">
            <v>Masculino</v>
          </cell>
          <cell r="M11">
            <v>49816513367</v>
          </cell>
          <cell r="N11">
            <v>33538</v>
          </cell>
          <cell r="P11">
            <v>317958072</v>
          </cell>
          <cell r="S11">
            <v>72</v>
          </cell>
        </row>
        <row r="12">
          <cell r="A12">
            <v>14910</v>
          </cell>
          <cell r="B12" t="str">
            <v>Peña Saldaña Daniel Adrian</v>
          </cell>
          <cell r="C12" t="str">
            <v>SECTOR OP EPYV</v>
          </cell>
          <cell r="D12" t="str">
            <v>OPERADOR DE DIVX OFICIOS XAX MULTIHABILI</v>
          </cell>
          <cell r="E12">
            <v>199.73</v>
          </cell>
          <cell r="F12">
            <v>5991.9</v>
          </cell>
          <cell r="G12" t="str">
            <v>PESD-750725-MF6</v>
          </cell>
          <cell r="H12" t="str">
            <v>PESD-750725-HTSXLN07</v>
          </cell>
          <cell r="I12">
            <v>27600</v>
          </cell>
          <cell r="K12" t="str">
            <v>Masculino</v>
          </cell>
          <cell r="M12">
            <v>49917538131</v>
          </cell>
          <cell r="N12">
            <v>37998</v>
          </cell>
          <cell r="P12">
            <v>317957794</v>
          </cell>
          <cell r="S12">
            <v>72</v>
          </cell>
        </row>
        <row r="13">
          <cell r="A13">
            <v>1506</v>
          </cell>
          <cell r="B13" t="str">
            <v>Perez Leon Gerardo</v>
          </cell>
          <cell r="C13" t="str">
            <v>TURNO VESPERTINO DUPORT</v>
          </cell>
          <cell r="D13" t="str">
            <v>AYUDANTE GENERAL</v>
          </cell>
          <cell r="E13">
            <v>148.08000000000001</v>
          </cell>
          <cell r="F13">
            <v>4442.4000000000005</v>
          </cell>
          <cell r="G13" t="str">
            <v>PELG-720418-EX8</v>
          </cell>
          <cell r="H13" t="str">
            <v>PELG-720418-HVZRNR06</v>
          </cell>
          <cell r="I13">
            <v>26407</v>
          </cell>
          <cell r="K13" t="str">
            <v>Masculino</v>
          </cell>
          <cell r="M13">
            <v>49917267525</v>
          </cell>
          <cell r="N13">
            <v>33578</v>
          </cell>
          <cell r="P13">
            <v>317957815</v>
          </cell>
          <cell r="S13">
            <v>72</v>
          </cell>
        </row>
        <row r="14">
          <cell r="A14">
            <v>15070</v>
          </cell>
          <cell r="B14" t="str">
            <v>Espinoza Martinez Francisco Javier</v>
          </cell>
          <cell r="C14" t="str">
            <v>CONTROL Y REZAGO</v>
          </cell>
          <cell r="D14" t="str">
            <v>PLOMERO</v>
          </cell>
          <cell r="E14">
            <v>154.96</v>
          </cell>
          <cell r="F14">
            <v>4648.8</v>
          </cell>
          <cell r="G14" t="str">
            <v>EIMF-641203-IX5</v>
          </cell>
          <cell r="H14" t="str">
            <v>EIMF-641203-HTSSRR07</v>
          </cell>
          <cell r="I14">
            <v>23714</v>
          </cell>
          <cell r="K14" t="str">
            <v>Masculino</v>
          </cell>
          <cell r="M14">
            <v>49816439498</v>
          </cell>
          <cell r="N14">
            <v>38426</v>
          </cell>
          <cell r="P14">
            <v>317957413</v>
          </cell>
          <cell r="S14">
            <v>72</v>
          </cell>
        </row>
        <row r="15">
          <cell r="A15">
            <v>1511</v>
          </cell>
          <cell r="B15" t="str">
            <v>Martinez Ferretiz Benigno</v>
          </cell>
          <cell r="C15" t="str">
            <v>SECTOR ESTEROS</v>
          </cell>
          <cell r="D15" t="str">
            <v>OPERADOR DE DIVX OFICIOS XAX MULTIHABILI</v>
          </cell>
          <cell r="E15">
            <v>199.73</v>
          </cell>
          <cell r="F15">
            <v>5991.9</v>
          </cell>
          <cell r="G15" t="str">
            <v>MAFB-611120-HU1</v>
          </cell>
          <cell r="H15" t="str">
            <v>MAFB-611120-HSPRRN03</v>
          </cell>
          <cell r="I15">
            <v>22605</v>
          </cell>
          <cell r="K15" t="str">
            <v>Masculino</v>
          </cell>
          <cell r="M15">
            <v>49786125903</v>
          </cell>
          <cell r="N15">
            <v>33581</v>
          </cell>
          <cell r="P15">
            <v>317957628</v>
          </cell>
          <cell r="S15">
            <v>72</v>
          </cell>
        </row>
        <row r="16">
          <cell r="A16">
            <v>1547</v>
          </cell>
          <cell r="B16" t="str">
            <v>Escobedo Cabrales Jose Socorro</v>
          </cell>
          <cell r="C16" t="str">
            <v>CONTROL Y REZAGO</v>
          </cell>
          <cell r="D16" t="str">
            <v>LIMITADOR REANUDADOR</v>
          </cell>
          <cell r="E16">
            <v>154.96</v>
          </cell>
          <cell r="F16">
            <v>4648.8</v>
          </cell>
          <cell r="G16" t="str">
            <v>EOCS-700627-BW4</v>
          </cell>
          <cell r="H16" t="str">
            <v>EOCS-700627-HTSSBC04</v>
          </cell>
          <cell r="I16">
            <v>25746</v>
          </cell>
          <cell r="K16" t="str">
            <v>Masculino</v>
          </cell>
          <cell r="M16">
            <v>49867018134</v>
          </cell>
          <cell r="N16">
            <v>33661</v>
          </cell>
          <cell r="P16">
            <v>317957404</v>
          </cell>
          <cell r="S16">
            <v>72</v>
          </cell>
        </row>
        <row r="17">
          <cell r="A17">
            <v>1568</v>
          </cell>
          <cell r="B17" t="str">
            <v>Rios Uballe Mario Olimpo</v>
          </cell>
          <cell r="C17" t="str">
            <v>SECTOR ALTAMIRA CENTRO NORTE</v>
          </cell>
          <cell r="D17" t="str">
            <v>OPERADOR DE DIVX OFICIOS XAX MULTIHABILI</v>
          </cell>
          <cell r="E17">
            <v>199.73</v>
          </cell>
          <cell r="F17">
            <v>5991.9</v>
          </cell>
          <cell r="G17" t="str">
            <v>RIUM-681012-563</v>
          </cell>
          <cell r="H17" t="str">
            <v>RIUM-681012-HTSSBR03</v>
          </cell>
          <cell r="I17">
            <v>25123</v>
          </cell>
          <cell r="K17" t="str">
            <v>Masculino</v>
          </cell>
          <cell r="M17">
            <v>49846835103</v>
          </cell>
          <cell r="N17">
            <v>33690</v>
          </cell>
          <cell r="P17">
            <v>317957888</v>
          </cell>
          <cell r="S17">
            <v>72</v>
          </cell>
        </row>
        <row r="18">
          <cell r="A18">
            <v>1614</v>
          </cell>
          <cell r="B18" t="str">
            <v>Rodriguez Contreras Tomas</v>
          </cell>
          <cell r="C18" t="str">
            <v>FACTURACION Y MEDICION</v>
          </cell>
          <cell r="D18" t="str">
            <v>INSPECTOR</v>
          </cell>
          <cell r="E18">
            <v>154.96</v>
          </cell>
          <cell r="F18">
            <v>4648.8</v>
          </cell>
          <cell r="G18" t="str">
            <v>ROCT-651221-2I0</v>
          </cell>
          <cell r="H18" t="str">
            <v>ROCT-651221-HTSDNM04</v>
          </cell>
          <cell r="I18">
            <v>24097</v>
          </cell>
          <cell r="K18" t="str">
            <v>Masculino</v>
          </cell>
          <cell r="M18">
            <v>49826523117</v>
          </cell>
          <cell r="N18">
            <v>33708</v>
          </cell>
          <cell r="P18">
            <v>317957963</v>
          </cell>
          <cell r="S18">
            <v>72</v>
          </cell>
        </row>
        <row r="19">
          <cell r="A19">
            <v>1629</v>
          </cell>
          <cell r="B19" t="str">
            <v>Martinez Gomez Cristobal</v>
          </cell>
          <cell r="C19" t="str">
            <v>CONTROL Y REZAGO</v>
          </cell>
          <cell r="D19" t="str">
            <v>LIMITADOR REANUDADOR</v>
          </cell>
          <cell r="E19">
            <v>154.96</v>
          </cell>
          <cell r="F19">
            <v>4648.8</v>
          </cell>
          <cell r="G19" t="str">
            <v>MAGC-600525-PF0</v>
          </cell>
          <cell r="H19" t="str">
            <v>MAGC-600525-HTSRMR02</v>
          </cell>
          <cell r="I19">
            <v>22061</v>
          </cell>
          <cell r="K19" t="str">
            <v>Masculino</v>
          </cell>
          <cell r="M19">
            <v>49745711033</v>
          </cell>
          <cell r="N19">
            <v>37018</v>
          </cell>
          <cell r="P19">
            <v>317957637</v>
          </cell>
          <cell r="S19">
            <v>72</v>
          </cell>
        </row>
        <row r="20">
          <cell r="A20">
            <v>1649</v>
          </cell>
          <cell r="B20" t="str">
            <v>Martinez Lopez Ana Lilia</v>
          </cell>
          <cell r="C20" t="str">
            <v>CAJERAS FINANZAS</v>
          </cell>
          <cell r="D20" t="str">
            <v>AUXILIAR COM</v>
          </cell>
          <cell r="E20">
            <v>269.42</v>
          </cell>
          <cell r="F20">
            <v>8082.6</v>
          </cell>
          <cell r="G20" t="str">
            <v>MALA-710719-981</v>
          </cell>
          <cell r="H20" t="str">
            <v>MALA-710719-MTSRPN06</v>
          </cell>
          <cell r="I20">
            <v>26133</v>
          </cell>
          <cell r="K20" t="str">
            <v>Femenino</v>
          </cell>
          <cell r="M20">
            <v>49907242736</v>
          </cell>
          <cell r="N20">
            <v>33784</v>
          </cell>
          <cell r="P20">
            <v>320256358</v>
          </cell>
          <cell r="S20">
            <v>72</v>
          </cell>
        </row>
        <row r="21">
          <cell r="A21">
            <v>1654</v>
          </cell>
          <cell r="B21" t="str">
            <v>Juarez Juarez Fidel</v>
          </cell>
          <cell r="C21" t="str">
            <v>CONTROL Y REZAGO</v>
          </cell>
          <cell r="D21" t="str">
            <v>AYUDANTE GENERAL</v>
          </cell>
          <cell r="E21">
            <v>148.08000000000001</v>
          </cell>
          <cell r="F21">
            <v>4442.4000000000005</v>
          </cell>
          <cell r="G21" t="str">
            <v>JUJF-730124-6M7</v>
          </cell>
          <cell r="H21" t="str">
            <v>JUJF-730124-HTSRRD07</v>
          </cell>
          <cell r="I21">
            <v>26688</v>
          </cell>
          <cell r="K21" t="str">
            <v>Masculino</v>
          </cell>
          <cell r="M21">
            <v>49907366535</v>
          </cell>
          <cell r="N21">
            <v>33928</v>
          </cell>
          <cell r="P21">
            <v>317957589</v>
          </cell>
          <cell r="S21">
            <v>72</v>
          </cell>
        </row>
        <row r="22">
          <cell r="A22">
            <v>1732</v>
          </cell>
          <cell r="B22" t="str">
            <v>Rodriguez Alonso Armando</v>
          </cell>
          <cell r="C22" t="str">
            <v>SECTOR ALTAMIRA CENTRO NORTE</v>
          </cell>
          <cell r="D22" t="str">
            <v>PLOMERO</v>
          </cell>
          <cell r="E22">
            <v>154.96</v>
          </cell>
          <cell r="F22">
            <v>4648.8</v>
          </cell>
          <cell r="G22" t="str">
            <v>ROAA-730228-JW6</v>
          </cell>
          <cell r="H22" t="str">
            <v>ROAA-730228-HTSDLR07</v>
          </cell>
          <cell r="I22">
            <v>26723</v>
          </cell>
          <cell r="K22" t="str">
            <v>Masculino</v>
          </cell>
          <cell r="M22">
            <v>49907365933</v>
          </cell>
          <cell r="N22">
            <v>35024</v>
          </cell>
          <cell r="P22">
            <v>317957918</v>
          </cell>
          <cell r="S22">
            <v>72</v>
          </cell>
        </row>
        <row r="23">
          <cell r="A23">
            <v>17590</v>
          </cell>
          <cell r="B23" t="str">
            <v>Requena Mendoza Lazaro</v>
          </cell>
          <cell r="C23" t="str">
            <v>CARCAMO MONTEALTO</v>
          </cell>
          <cell r="D23" t="str">
            <v>OPERADOR DE CARCAMO</v>
          </cell>
          <cell r="E23">
            <v>233.49</v>
          </cell>
          <cell r="F23">
            <v>7004.7000000000007</v>
          </cell>
          <cell r="G23" t="str">
            <v>REML-661217-7E1</v>
          </cell>
          <cell r="H23" t="str">
            <v>REML-661217-HTSQNZ07</v>
          </cell>
          <cell r="I23">
            <v>24458</v>
          </cell>
          <cell r="K23" t="str">
            <v>Masculino</v>
          </cell>
          <cell r="M23">
            <v>49866646687</v>
          </cell>
          <cell r="N23">
            <v>34022</v>
          </cell>
          <cell r="P23">
            <v>317957851</v>
          </cell>
          <cell r="S23">
            <v>72</v>
          </cell>
        </row>
        <row r="24">
          <cell r="A24">
            <v>1918</v>
          </cell>
          <cell r="B24" t="str">
            <v>Bartolo Alonso Alicia</v>
          </cell>
          <cell r="C24" t="str">
            <v>ATENCION A USUARIOS</v>
          </cell>
          <cell r="D24" t="str">
            <v>RESPONSABLE DE DEPARTAMENTO</v>
          </cell>
          <cell r="E24">
            <v>241.08</v>
          </cell>
          <cell r="F24">
            <v>7232.4000000000005</v>
          </cell>
          <cell r="G24" t="str">
            <v>BAAA-670616-3P6</v>
          </cell>
          <cell r="H24" t="str">
            <v>BAAA-670616-MTSRLL00</v>
          </cell>
          <cell r="I24">
            <v>24639</v>
          </cell>
          <cell r="K24" t="str">
            <v>Femenino</v>
          </cell>
          <cell r="M24">
            <v>49936700480</v>
          </cell>
          <cell r="N24">
            <v>35082</v>
          </cell>
          <cell r="P24">
            <v>317957253</v>
          </cell>
          <cell r="S24">
            <v>72</v>
          </cell>
        </row>
        <row r="25">
          <cell r="A25">
            <v>1973</v>
          </cell>
          <cell r="B25" t="str">
            <v>Collazo Perez Jose Pedro</v>
          </cell>
          <cell r="C25" t="str">
            <v>CONTROL Y REZAGO</v>
          </cell>
          <cell r="D25" t="str">
            <v>LIMITADOR REANUDADOR</v>
          </cell>
          <cell r="E25">
            <v>154.96</v>
          </cell>
          <cell r="F25">
            <v>4648.8</v>
          </cell>
          <cell r="G25" t="str">
            <v>COPP-750501-DG0</v>
          </cell>
          <cell r="H25" t="str">
            <v>COPP-750501-HSPLRD05</v>
          </cell>
          <cell r="I25">
            <v>27515</v>
          </cell>
          <cell r="K25" t="str">
            <v>Masculino</v>
          </cell>
          <cell r="M25">
            <v>49927576287</v>
          </cell>
          <cell r="N25">
            <v>34701</v>
          </cell>
          <cell r="P25">
            <v>317957310</v>
          </cell>
          <cell r="S25">
            <v>72</v>
          </cell>
        </row>
        <row r="26">
          <cell r="A26">
            <v>21180</v>
          </cell>
          <cell r="B26" t="str">
            <v>Alvarez Martinez Genaro</v>
          </cell>
          <cell r="C26" t="str">
            <v>SECTOR OP EPYV</v>
          </cell>
          <cell r="D26" t="str">
            <v>OPERADOR DE DIVX OFICIOS XAX MULTIHABILI</v>
          </cell>
          <cell r="E26">
            <v>199.73</v>
          </cell>
          <cell r="F26">
            <v>5991.9</v>
          </cell>
          <cell r="G26" t="str">
            <v>AAMG-661202-H39</v>
          </cell>
          <cell r="H26" t="str">
            <v>AAMG-661202-HTSLRN08</v>
          </cell>
          <cell r="I26">
            <v>24443</v>
          </cell>
          <cell r="K26" t="str">
            <v>Masculino</v>
          </cell>
          <cell r="M26">
            <v>49836638830</v>
          </cell>
          <cell r="N26">
            <v>35247</v>
          </cell>
          <cell r="P26">
            <v>317957196</v>
          </cell>
          <cell r="S26">
            <v>72</v>
          </cell>
        </row>
        <row r="27">
          <cell r="A27">
            <v>21340</v>
          </cell>
          <cell r="B27" t="str">
            <v>Oliveros Martinez Juan Jose</v>
          </cell>
          <cell r="C27" t="str">
            <v>FACTURACION Y MEDICION</v>
          </cell>
          <cell r="D27" t="str">
            <v>CAPTURISTA</v>
          </cell>
          <cell r="E27">
            <v>158.38999999999999</v>
          </cell>
          <cell r="F27">
            <v>4751.7</v>
          </cell>
          <cell r="G27" t="str">
            <v>OIMJ-780623-1B5</v>
          </cell>
          <cell r="H27" t="str">
            <v>OIMJ-780623-HTSLRN06</v>
          </cell>
          <cell r="I27">
            <v>28664</v>
          </cell>
          <cell r="K27" t="str">
            <v>Masculino</v>
          </cell>
          <cell r="M27">
            <v>49967873958</v>
          </cell>
          <cell r="N27">
            <v>35290</v>
          </cell>
          <cell r="P27">
            <v>317957730</v>
          </cell>
          <cell r="S27">
            <v>72</v>
          </cell>
        </row>
        <row r="28">
          <cell r="A28">
            <v>2172</v>
          </cell>
          <cell r="B28" t="str">
            <v>Paz Rivera Gonzalo</v>
          </cell>
          <cell r="C28" t="str">
            <v>PTAX CAPTX DIMA</v>
          </cell>
          <cell r="D28" t="str">
            <v>OPERADOR DE DE DIVERSOS OFICIOS</v>
          </cell>
          <cell r="E28">
            <v>151.53</v>
          </cell>
          <cell r="F28">
            <v>4545.8999999999996</v>
          </cell>
          <cell r="G28" t="str">
            <v>PARG-651123-QI5</v>
          </cell>
          <cell r="H28" t="str">
            <v>PARG-651123-HTSZVN08</v>
          </cell>
          <cell r="I28">
            <v>24069</v>
          </cell>
          <cell r="K28" t="str">
            <v>Masculino</v>
          </cell>
          <cell r="M28">
            <v>49816509951</v>
          </cell>
          <cell r="N28">
            <v>35408</v>
          </cell>
          <cell r="P28">
            <v>317957767</v>
          </cell>
          <cell r="S28">
            <v>72</v>
          </cell>
        </row>
        <row r="29">
          <cell r="A29">
            <v>2177</v>
          </cell>
          <cell r="B29" t="str">
            <v>Anastasio Fernandez Gilberto</v>
          </cell>
          <cell r="C29" t="str">
            <v>CARCAMO ITURBIDE</v>
          </cell>
          <cell r="D29" t="str">
            <v>OPERADOR DE DE DIVERSOS OFICIOS</v>
          </cell>
          <cell r="E29">
            <v>151.53</v>
          </cell>
          <cell r="F29">
            <v>4545.8999999999996</v>
          </cell>
          <cell r="G29" t="str">
            <v>AAFG-650204-N47</v>
          </cell>
          <cell r="H29" t="str">
            <v>AAFG-650204-HVZNRL07</v>
          </cell>
          <cell r="I29">
            <v>23777</v>
          </cell>
          <cell r="K29" t="str">
            <v>Masculino</v>
          </cell>
          <cell r="M29">
            <v>49886531190</v>
          </cell>
          <cell r="N29">
            <v>35457</v>
          </cell>
          <cell r="P29">
            <v>317957208</v>
          </cell>
          <cell r="S29">
            <v>72</v>
          </cell>
        </row>
        <row r="30">
          <cell r="A30">
            <v>2226</v>
          </cell>
          <cell r="B30" t="str">
            <v>Maya Sahagun Alfredo</v>
          </cell>
          <cell r="C30" t="str">
            <v>CONTROL Y REZAGO</v>
          </cell>
          <cell r="D30" t="str">
            <v>AYUDANTE GENERAL</v>
          </cell>
          <cell r="E30">
            <v>148.07</v>
          </cell>
          <cell r="F30">
            <v>4442.0999999999995</v>
          </cell>
          <cell r="G30" t="str">
            <v>MASA-660728-NGA</v>
          </cell>
          <cell r="H30" t="str">
            <v>MASA-660728-HTSYHL03</v>
          </cell>
          <cell r="I30">
            <v>24316</v>
          </cell>
          <cell r="K30" t="str">
            <v>Masculino</v>
          </cell>
          <cell r="M30">
            <v>49826601558</v>
          </cell>
          <cell r="N30">
            <v>35873</v>
          </cell>
          <cell r="P30">
            <v>317957655</v>
          </cell>
          <cell r="S30">
            <v>72</v>
          </cell>
        </row>
        <row r="31">
          <cell r="A31">
            <v>2229</v>
          </cell>
          <cell r="B31" t="str">
            <v>Anguiano Reyes Abigahil</v>
          </cell>
          <cell r="C31" t="str">
            <v>CONTABILIDAD</v>
          </cell>
          <cell r="D31" t="str">
            <v>AUXILIAR CONTABLE</v>
          </cell>
          <cell r="E31">
            <v>346.53</v>
          </cell>
          <cell r="F31">
            <v>10395.9</v>
          </cell>
          <cell r="G31" t="str">
            <v>AURA-761107-RP1</v>
          </cell>
          <cell r="H31" t="str">
            <v>AURA-761107-MTSNYB05</v>
          </cell>
          <cell r="I31">
            <v>28071</v>
          </cell>
          <cell r="K31" t="str">
            <v>Femenino</v>
          </cell>
          <cell r="M31">
            <v>49977642096</v>
          </cell>
          <cell r="N31">
            <v>35886</v>
          </cell>
          <cell r="P31">
            <v>320255959</v>
          </cell>
          <cell r="S31">
            <v>72</v>
          </cell>
        </row>
        <row r="32">
          <cell r="A32">
            <v>2234</v>
          </cell>
          <cell r="B32" t="str">
            <v>Rios Ibarra Luis Alejandro</v>
          </cell>
          <cell r="C32" t="str">
            <v>PTAX TRATX CUAUHTEMOC</v>
          </cell>
          <cell r="D32" t="str">
            <v>OPERADOR DE CARCAMO</v>
          </cell>
          <cell r="E32">
            <v>233.49</v>
          </cell>
          <cell r="F32">
            <v>7004.7000000000007</v>
          </cell>
          <cell r="G32" t="str">
            <v>RIIL-700424-DR3</v>
          </cell>
          <cell r="H32" t="str">
            <v>RIIL-700424-HTSSBS03</v>
          </cell>
          <cell r="I32">
            <v>25682</v>
          </cell>
          <cell r="K32" t="str">
            <v>Masculino</v>
          </cell>
          <cell r="M32">
            <v>49887062336</v>
          </cell>
          <cell r="N32">
            <v>35886</v>
          </cell>
          <cell r="P32">
            <v>317957860</v>
          </cell>
          <cell r="S32">
            <v>72</v>
          </cell>
        </row>
        <row r="33">
          <cell r="A33">
            <v>2238</v>
          </cell>
          <cell r="B33" t="str">
            <v>Garcia Garcia Ezequiel</v>
          </cell>
          <cell r="C33" t="str">
            <v>PTAX ESTEROS</v>
          </cell>
          <cell r="D33" t="str">
            <v>OPERADOR DE CARCAMO</v>
          </cell>
          <cell r="E33">
            <v>233.48</v>
          </cell>
          <cell r="F33">
            <v>7004.4</v>
          </cell>
          <cell r="G33" t="str">
            <v>GAGE-800928-R9A</v>
          </cell>
          <cell r="H33" t="str">
            <v>GAGE-800928-HTSRRZ03</v>
          </cell>
          <cell r="I33">
            <v>29492</v>
          </cell>
          <cell r="K33" t="str">
            <v>Masculino</v>
          </cell>
          <cell r="M33">
            <v>49978046628</v>
          </cell>
          <cell r="N33">
            <v>35890</v>
          </cell>
          <cell r="P33">
            <v>828194228</v>
          </cell>
          <cell r="S33">
            <v>72</v>
          </cell>
        </row>
        <row r="34">
          <cell r="A34">
            <v>2239</v>
          </cell>
          <cell r="B34" t="str">
            <v>Cabrera Tello Roberto</v>
          </cell>
          <cell r="C34" t="str">
            <v>PTAX CAPTX LA TUNA</v>
          </cell>
          <cell r="D34" t="str">
            <v>OPERADOR DE DE DIVERSOS OFICIOS</v>
          </cell>
          <cell r="E34">
            <v>151.53</v>
          </cell>
          <cell r="F34">
            <v>4545.8999999999996</v>
          </cell>
          <cell r="G34" t="str">
            <v>CATR-680221-H16</v>
          </cell>
          <cell r="H34" t="str">
            <v>CATR-680221-HTSBLB03</v>
          </cell>
          <cell r="I34">
            <v>24889</v>
          </cell>
          <cell r="K34" t="str">
            <v>Masculino</v>
          </cell>
          <cell r="M34">
            <v>49866838136</v>
          </cell>
          <cell r="N34">
            <v>35899</v>
          </cell>
          <cell r="P34">
            <v>317957262</v>
          </cell>
          <cell r="S34">
            <v>72</v>
          </cell>
        </row>
        <row r="35">
          <cell r="A35">
            <v>2247</v>
          </cell>
          <cell r="B35" t="str">
            <v>Barragan Espinoza Gabriel</v>
          </cell>
          <cell r="C35" t="str">
            <v>CARCAMO PEDRERA</v>
          </cell>
          <cell r="D35" t="str">
            <v>OPERADOR DE CARCAMO</v>
          </cell>
          <cell r="E35">
            <v>233.49</v>
          </cell>
          <cell r="F35">
            <v>7004.7000000000007</v>
          </cell>
          <cell r="G35" t="str">
            <v>BAEG-800324-C59</v>
          </cell>
          <cell r="H35" t="str">
            <v>BAEG-800324-HTSRSB08</v>
          </cell>
          <cell r="I35">
            <v>29304</v>
          </cell>
          <cell r="K35" t="str">
            <v>Masculino</v>
          </cell>
          <cell r="M35">
            <v>49968065554</v>
          </cell>
          <cell r="N35">
            <v>35927</v>
          </cell>
          <cell r="P35">
            <v>317957235</v>
          </cell>
          <cell r="S35">
            <v>72</v>
          </cell>
        </row>
        <row r="36">
          <cell r="A36">
            <v>2249</v>
          </cell>
          <cell r="B36" t="str">
            <v>Rodriguez Macias Patricia Fabiola</v>
          </cell>
          <cell r="C36" t="str">
            <v>PADRON Y CENSO</v>
          </cell>
          <cell r="D36" t="str">
            <v>CAPTURISTA</v>
          </cell>
          <cell r="E36">
            <v>158.38</v>
          </cell>
          <cell r="F36">
            <v>4751.3999999999996</v>
          </cell>
          <cell r="G36" t="str">
            <v>ROMP-780705-GQ6</v>
          </cell>
          <cell r="H36" t="str">
            <v>ROMP-780705-MTSDCT02</v>
          </cell>
          <cell r="I36">
            <v>28676</v>
          </cell>
          <cell r="K36" t="str">
            <v>Femenino</v>
          </cell>
          <cell r="M36">
            <v>9987835866</v>
          </cell>
          <cell r="N36">
            <v>35933</v>
          </cell>
          <cell r="P36">
            <v>317957981</v>
          </cell>
          <cell r="S36">
            <v>72</v>
          </cell>
        </row>
        <row r="37">
          <cell r="A37">
            <v>2270</v>
          </cell>
          <cell r="B37" t="str">
            <v>Nieto Vazquez Juan Alberto</v>
          </cell>
          <cell r="C37" t="str">
            <v>PTAX ESTEROS</v>
          </cell>
          <cell r="D37" t="str">
            <v>OPERADOR DE DE DIVERSOS OFICIOS</v>
          </cell>
          <cell r="E37">
            <v>151.53</v>
          </cell>
          <cell r="F37">
            <v>4545.8999999999996</v>
          </cell>
          <cell r="G37" t="str">
            <v>NIVJ-770205-KQ9</v>
          </cell>
          <cell r="H37" t="str">
            <v>NIVJ-770205-HTSTZN04</v>
          </cell>
          <cell r="I37">
            <v>28161</v>
          </cell>
          <cell r="K37" t="str">
            <v>Masculino</v>
          </cell>
          <cell r="M37">
            <v>9987732469</v>
          </cell>
          <cell r="N37">
            <v>35989</v>
          </cell>
          <cell r="P37">
            <v>317957721</v>
          </cell>
          <cell r="S37">
            <v>72</v>
          </cell>
        </row>
        <row r="38">
          <cell r="A38">
            <v>2271</v>
          </cell>
          <cell r="B38" t="str">
            <v>Mejia Orozco Juan</v>
          </cell>
          <cell r="C38" t="str">
            <v>PTAX ESTEROS</v>
          </cell>
          <cell r="D38" t="str">
            <v>OPERADOR DE DE DIVERSOS OFICIOS</v>
          </cell>
          <cell r="E38">
            <v>151.53</v>
          </cell>
          <cell r="F38">
            <v>4545.8999999999996</v>
          </cell>
          <cell r="G38" t="str">
            <v>MEOJ-690131-PK0</v>
          </cell>
          <cell r="H38" t="str">
            <v>MEOJ-690131-HTSJRN04</v>
          </cell>
          <cell r="I38">
            <v>25234</v>
          </cell>
          <cell r="K38" t="str">
            <v>Masculino</v>
          </cell>
          <cell r="M38">
            <v>9896909570</v>
          </cell>
          <cell r="N38">
            <v>35989</v>
          </cell>
          <cell r="P38">
            <v>317957664</v>
          </cell>
          <cell r="S38">
            <v>72</v>
          </cell>
        </row>
        <row r="39">
          <cell r="A39">
            <v>2273</v>
          </cell>
          <cell r="B39" t="str">
            <v>Rodriguez Alvarez Leobardo</v>
          </cell>
          <cell r="C39" t="str">
            <v>CONTROL Y REZAGO</v>
          </cell>
          <cell r="D39" t="str">
            <v>INSPECTOR INDUSTRIAL</v>
          </cell>
          <cell r="E39">
            <v>227.29</v>
          </cell>
          <cell r="F39">
            <v>6818.7</v>
          </cell>
          <cell r="G39" t="str">
            <v>ROAL-800327-5F9</v>
          </cell>
          <cell r="H39" t="str">
            <v>ROAL-800327-HTSDLB06</v>
          </cell>
          <cell r="I39">
            <v>29307</v>
          </cell>
          <cell r="K39" t="str">
            <v>Masculino</v>
          </cell>
          <cell r="M39">
            <v>9988063864</v>
          </cell>
          <cell r="N39">
            <v>35996</v>
          </cell>
          <cell r="P39">
            <v>317957927</v>
          </cell>
          <cell r="S39">
            <v>72</v>
          </cell>
        </row>
        <row r="40">
          <cell r="A40">
            <v>2283</v>
          </cell>
          <cell r="B40" t="str">
            <v>Flores Cruz Enrique</v>
          </cell>
          <cell r="C40" t="str">
            <v>SECTOR PROYECTOS</v>
          </cell>
          <cell r="D40" t="str">
            <v>PLOMERO</v>
          </cell>
          <cell r="E40">
            <v>154.96</v>
          </cell>
          <cell r="F40">
            <v>4648.8</v>
          </cell>
          <cell r="G40" t="str">
            <v>FOCE-800415-CC9</v>
          </cell>
          <cell r="H40" t="str">
            <v>FOCE-800415-HVZLRN00</v>
          </cell>
          <cell r="I40">
            <v>29326</v>
          </cell>
          <cell r="K40" t="str">
            <v>Masculino</v>
          </cell>
          <cell r="M40">
            <v>9988077377</v>
          </cell>
          <cell r="N40">
            <v>36031</v>
          </cell>
          <cell r="P40">
            <v>317957422</v>
          </cell>
          <cell r="S40">
            <v>72</v>
          </cell>
        </row>
        <row r="41">
          <cell r="A41">
            <v>2296</v>
          </cell>
          <cell r="B41" t="str">
            <v>Morales Dominguez Eugenio</v>
          </cell>
          <cell r="C41" t="str">
            <v>OFICINA CUAUHTEMOC</v>
          </cell>
          <cell r="D41" t="str">
            <v>LIMITADOR REANUDADOR</v>
          </cell>
          <cell r="E41">
            <v>154.96</v>
          </cell>
          <cell r="F41">
            <v>4648.8</v>
          </cell>
          <cell r="G41" t="str">
            <v>MODE-730916-SN5</v>
          </cell>
          <cell r="H41" t="str">
            <v>MODE-730916-HTSRMG13</v>
          </cell>
          <cell r="I41">
            <v>26923</v>
          </cell>
          <cell r="K41" t="str">
            <v>Masculino</v>
          </cell>
          <cell r="M41">
            <v>9987319184</v>
          </cell>
          <cell r="N41">
            <v>36055</v>
          </cell>
          <cell r="P41">
            <v>317957691</v>
          </cell>
          <cell r="S41">
            <v>72</v>
          </cell>
        </row>
        <row r="42">
          <cell r="A42">
            <v>2326</v>
          </cell>
          <cell r="B42" t="str">
            <v>Torres Cruz Miguel Angel</v>
          </cell>
          <cell r="C42" t="str">
            <v>SECTOR DUPORT</v>
          </cell>
          <cell r="D42" t="str">
            <v>OPERADOR DE DE DIVERSOS OFICIOS</v>
          </cell>
          <cell r="E42">
            <v>151.53</v>
          </cell>
          <cell r="F42">
            <v>4545.8999999999996</v>
          </cell>
          <cell r="G42" t="str">
            <v>TOCM-750914-JC8</v>
          </cell>
          <cell r="H42" t="str">
            <v>TOCM-750914-HTSRRG05</v>
          </cell>
          <cell r="I42">
            <v>27651</v>
          </cell>
          <cell r="K42" t="str">
            <v>Masculino</v>
          </cell>
          <cell r="M42">
            <v>49957575589</v>
          </cell>
          <cell r="N42">
            <v>36188</v>
          </cell>
          <cell r="P42">
            <v>317958111</v>
          </cell>
          <cell r="S42">
            <v>72</v>
          </cell>
        </row>
        <row r="43">
          <cell r="A43">
            <v>2385</v>
          </cell>
          <cell r="B43" t="str">
            <v>Torres Garcia Ana Maria</v>
          </cell>
          <cell r="C43" t="str">
            <v>FACTURACION Y MEDICION</v>
          </cell>
          <cell r="D43" t="str">
            <v>AUX OFICINA</v>
          </cell>
          <cell r="E43">
            <v>228.83</v>
          </cell>
          <cell r="F43">
            <v>6864.9000000000005</v>
          </cell>
          <cell r="G43" t="str">
            <v>TOGA-731023-FH5</v>
          </cell>
          <cell r="H43" t="str">
            <v>TOGA-731023-MTSRRN02</v>
          </cell>
          <cell r="I43">
            <v>26960</v>
          </cell>
          <cell r="K43" t="str">
            <v>Femenino</v>
          </cell>
          <cell r="M43">
            <v>49937353156</v>
          </cell>
          <cell r="N43">
            <v>36404</v>
          </cell>
          <cell r="P43">
            <v>320255212</v>
          </cell>
          <cell r="S43">
            <v>72</v>
          </cell>
        </row>
        <row r="44">
          <cell r="A44">
            <v>2390</v>
          </cell>
          <cell r="B44" t="str">
            <v>Flores Martinez Leon</v>
          </cell>
          <cell r="C44" t="str">
            <v>PTAX ESTEROS</v>
          </cell>
          <cell r="D44" t="str">
            <v>OPERADOR DE DE DIVERSOS OFICIOS</v>
          </cell>
          <cell r="E44">
            <v>151.53</v>
          </cell>
          <cell r="F44">
            <v>4545.8999999999996</v>
          </cell>
          <cell r="G44" t="str">
            <v>FOML-731101-TH2</v>
          </cell>
          <cell r="H44" t="str">
            <v>FOML-731101-HTSLRN03</v>
          </cell>
          <cell r="I44">
            <v>26969</v>
          </cell>
          <cell r="K44" t="str">
            <v>Masculino</v>
          </cell>
          <cell r="M44">
            <v>9897307139</v>
          </cell>
          <cell r="N44">
            <v>36409</v>
          </cell>
          <cell r="P44">
            <v>317957431</v>
          </cell>
          <cell r="S44">
            <v>72</v>
          </cell>
        </row>
        <row r="45">
          <cell r="A45">
            <v>2396</v>
          </cell>
          <cell r="B45" t="str">
            <v>Banda Torres Olivo</v>
          </cell>
          <cell r="C45" t="str">
            <v>PTAX CAPTX LA TUNA</v>
          </cell>
          <cell r="D45" t="str">
            <v>OPERADOR DE DE DIVERSOS OFICIOS</v>
          </cell>
          <cell r="E45">
            <v>151.53</v>
          </cell>
          <cell r="F45">
            <v>4545.8999999999996</v>
          </cell>
          <cell r="G45" t="str">
            <v>BATO-691220-6C5</v>
          </cell>
          <cell r="H45" t="str">
            <v>BATO-691220-HTSNRL02</v>
          </cell>
          <cell r="I45">
            <v>25557</v>
          </cell>
          <cell r="K45" t="str">
            <v>Masculino</v>
          </cell>
          <cell r="M45">
            <v>49876962207</v>
          </cell>
          <cell r="N45">
            <v>36418</v>
          </cell>
          <cell r="P45">
            <v>317957226</v>
          </cell>
          <cell r="S45">
            <v>72</v>
          </cell>
        </row>
        <row r="46">
          <cell r="A46">
            <v>2397</v>
          </cell>
          <cell r="B46" t="str">
            <v>Garcia Oviedo Jose Hugo</v>
          </cell>
          <cell r="C46" t="str">
            <v>OFICINA CUAUHTEMOC</v>
          </cell>
          <cell r="D46" t="str">
            <v>INSPECTOR</v>
          </cell>
          <cell r="E46">
            <v>154.96</v>
          </cell>
          <cell r="F46">
            <v>4648.8</v>
          </cell>
          <cell r="G46" t="str">
            <v>GAOH-660429-MB1</v>
          </cell>
          <cell r="H46" t="str">
            <v>GAOH-660429-HTSRVG04</v>
          </cell>
          <cell r="I46">
            <v>24226</v>
          </cell>
          <cell r="K46" t="str">
            <v>Masculino</v>
          </cell>
          <cell r="M46">
            <v>49836631918</v>
          </cell>
          <cell r="N46">
            <v>36418</v>
          </cell>
          <cell r="P46">
            <v>317957477</v>
          </cell>
          <cell r="S46">
            <v>72</v>
          </cell>
        </row>
        <row r="47">
          <cell r="A47">
            <v>2427</v>
          </cell>
          <cell r="B47" t="str">
            <v>Santiago Cruz Carlos</v>
          </cell>
          <cell r="C47" t="str">
            <v>SECTOR ALTAMIRA CENTRO</v>
          </cell>
          <cell r="D47" t="str">
            <v>PLOMERO</v>
          </cell>
          <cell r="E47">
            <v>154.96</v>
          </cell>
          <cell r="F47">
            <v>4648.8</v>
          </cell>
          <cell r="G47" t="str">
            <v>SACC-730612-IM7</v>
          </cell>
          <cell r="H47" t="str">
            <v>SACC-730612-HVZNRR08</v>
          </cell>
          <cell r="I47">
            <v>26827</v>
          </cell>
          <cell r="K47" t="str">
            <v>Masculino</v>
          </cell>
          <cell r="M47">
            <v>65927253636</v>
          </cell>
          <cell r="N47">
            <v>36549</v>
          </cell>
          <cell r="P47">
            <v>317958063</v>
          </cell>
          <cell r="S47">
            <v>72</v>
          </cell>
        </row>
        <row r="48">
          <cell r="A48">
            <v>2468</v>
          </cell>
          <cell r="B48" t="str">
            <v>Cabrera Valladares Roberto Daniel</v>
          </cell>
          <cell r="C48" t="str">
            <v>CARCAMO SANTA ELENA</v>
          </cell>
          <cell r="D48" t="str">
            <v>OPERADOR DE CARCAMO</v>
          </cell>
          <cell r="E48">
            <v>233.49</v>
          </cell>
          <cell r="F48">
            <v>7004.7000000000007</v>
          </cell>
          <cell r="G48" t="str">
            <v>CAVR-740721-TD2</v>
          </cell>
          <cell r="H48" t="str">
            <v>CAVR-740721-HTSBLB04</v>
          </cell>
          <cell r="I48">
            <v>27231</v>
          </cell>
          <cell r="K48" t="str">
            <v>Masculino</v>
          </cell>
          <cell r="M48">
            <v>49937460837</v>
          </cell>
          <cell r="N48">
            <v>36675</v>
          </cell>
          <cell r="P48">
            <v>317957271</v>
          </cell>
          <cell r="S48">
            <v>72</v>
          </cell>
        </row>
        <row r="49">
          <cell r="A49">
            <v>2471</v>
          </cell>
          <cell r="B49" t="str">
            <v>Vazquez Vega Eliseo</v>
          </cell>
          <cell r="C49" t="str">
            <v>PTAX TRATX CUAUHTEMOC</v>
          </cell>
          <cell r="D49" t="str">
            <v>OPERADOR DE CARCAMO</v>
          </cell>
          <cell r="E49">
            <v>233.49</v>
          </cell>
          <cell r="F49">
            <v>7004.7000000000007</v>
          </cell>
          <cell r="G49" t="str">
            <v>VAVE-590906-NKA</v>
          </cell>
          <cell r="H49" t="str">
            <v>VAVE-590906-HTSZGL05</v>
          </cell>
          <cell r="I49">
            <v>21799</v>
          </cell>
          <cell r="K49" t="str">
            <v>Masculino</v>
          </cell>
          <cell r="M49">
            <v>49785916542</v>
          </cell>
          <cell r="N49">
            <v>36672</v>
          </cell>
          <cell r="P49">
            <v>317958120</v>
          </cell>
          <cell r="S49">
            <v>72</v>
          </cell>
        </row>
        <row r="50">
          <cell r="A50">
            <v>2500</v>
          </cell>
          <cell r="B50" t="str">
            <v>Sosa Velazquez Fidel</v>
          </cell>
          <cell r="C50" t="str">
            <v>CARCAMO ESPAÑITA</v>
          </cell>
          <cell r="D50" t="str">
            <v>OPERADOR DE CARCAMO</v>
          </cell>
          <cell r="E50">
            <v>233.49</v>
          </cell>
          <cell r="F50">
            <v>7004.7000000000007</v>
          </cell>
          <cell r="G50" t="str">
            <v>SOVF-760224-KC7</v>
          </cell>
          <cell r="H50" t="str">
            <v>SOVF-760224-HTSSLD04</v>
          </cell>
          <cell r="I50">
            <v>27814</v>
          </cell>
          <cell r="K50" t="str">
            <v>Masculino</v>
          </cell>
          <cell r="M50">
            <v>49937653068</v>
          </cell>
          <cell r="N50">
            <v>36738</v>
          </cell>
          <cell r="P50">
            <v>317958090</v>
          </cell>
          <cell r="S50">
            <v>72</v>
          </cell>
        </row>
        <row r="51">
          <cell r="A51">
            <v>2566</v>
          </cell>
          <cell r="B51" t="str">
            <v>Landaverde Mar Luis Alberto</v>
          </cell>
          <cell r="C51" t="str">
            <v>CONTROL Y REZAGO</v>
          </cell>
          <cell r="D51" t="str">
            <v>LIMITADOR REANUDADOR</v>
          </cell>
          <cell r="E51">
            <v>154.96</v>
          </cell>
          <cell r="F51">
            <v>4648.8</v>
          </cell>
          <cell r="G51" t="str">
            <v>LAML-760703-SS0</v>
          </cell>
          <cell r="H51" t="str">
            <v>LAML-760703-HTSNRS19</v>
          </cell>
          <cell r="I51">
            <v>27944</v>
          </cell>
          <cell r="K51" t="str">
            <v>Masculino</v>
          </cell>
          <cell r="M51">
            <v>43967603333</v>
          </cell>
          <cell r="N51">
            <v>36802</v>
          </cell>
          <cell r="P51">
            <v>317957598</v>
          </cell>
          <cell r="S51">
            <v>72</v>
          </cell>
        </row>
        <row r="52">
          <cell r="A52">
            <v>2582</v>
          </cell>
          <cell r="B52" t="str">
            <v>Padilla Gonzalez Gilberto</v>
          </cell>
          <cell r="C52" t="str">
            <v>MANTENIMIENTO PLANTAS</v>
          </cell>
          <cell r="D52" t="str">
            <v>AYUDANTE GENERAL</v>
          </cell>
          <cell r="E52">
            <v>148.08000000000001</v>
          </cell>
          <cell r="F52">
            <v>4442.4000000000005</v>
          </cell>
          <cell r="G52" t="str">
            <v>PAGG-790519-LM4</v>
          </cell>
          <cell r="H52" t="str">
            <v>PAGG-790519-HTSDNL05</v>
          </cell>
          <cell r="I52">
            <v>28994</v>
          </cell>
          <cell r="K52" t="str">
            <v>Masculino</v>
          </cell>
          <cell r="M52">
            <v>49977911913</v>
          </cell>
          <cell r="N52">
            <v>36829</v>
          </cell>
          <cell r="P52">
            <v>317957758</v>
          </cell>
          <cell r="S52">
            <v>72</v>
          </cell>
        </row>
        <row r="53">
          <cell r="A53">
            <v>2586</v>
          </cell>
          <cell r="B53" t="str">
            <v>Figueroa Amador Ciro</v>
          </cell>
          <cell r="C53" t="str">
            <v>SECTOR OP EPYV</v>
          </cell>
          <cell r="D53" t="str">
            <v>CHOFER</v>
          </cell>
          <cell r="E53">
            <v>158.38999999999999</v>
          </cell>
          <cell r="F53">
            <v>4751.7</v>
          </cell>
          <cell r="G53" t="str">
            <v>FIAC-760617-LB7</v>
          </cell>
          <cell r="H53" t="str">
            <v>FIAC-760617-HTSGMR07</v>
          </cell>
          <cell r="I53">
            <v>27928</v>
          </cell>
          <cell r="K53" t="str">
            <v>Masculino</v>
          </cell>
          <cell r="M53">
            <v>49967676062</v>
          </cell>
          <cell r="N53">
            <v>36840</v>
          </cell>
          <cell r="P53">
            <v>320258370</v>
          </cell>
          <cell r="S53">
            <v>72</v>
          </cell>
        </row>
        <row r="54">
          <cell r="A54">
            <v>2594</v>
          </cell>
          <cell r="B54" t="str">
            <v>Zarate Loaiza Joel</v>
          </cell>
          <cell r="C54" t="str">
            <v>OFICINA CUAUHTEMOC</v>
          </cell>
          <cell r="D54" t="str">
            <v>CAPTURISTA</v>
          </cell>
          <cell r="E54">
            <v>158.38999999999999</v>
          </cell>
          <cell r="F54">
            <v>4751.7</v>
          </cell>
          <cell r="G54" t="str">
            <v>ZALJ-840411-S34</v>
          </cell>
          <cell r="H54" t="str">
            <v>ZALJ-840411-HTSRZL07</v>
          </cell>
          <cell r="I54">
            <v>30783</v>
          </cell>
          <cell r="K54" t="str">
            <v>Masculino</v>
          </cell>
          <cell r="M54">
            <v>9008472822</v>
          </cell>
          <cell r="N54">
            <v>36864</v>
          </cell>
          <cell r="P54">
            <v>317958166</v>
          </cell>
          <cell r="S54">
            <v>72</v>
          </cell>
        </row>
        <row r="55">
          <cell r="A55">
            <v>2601</v>
          </cell>
          <cell r="B55" t="str">
            <v>Morales Dominguez Julian</v>
          </cell>
          <cell r="C55" t="str">
            <v>OFICINA CUAUHTEMOC</v>
          </cell>
          <cell r="D55" t="str">
            <v>LECTURISTA NOTIFICADOR</v>
          </cell>
          <cell r="E55">
            <v>148.08000000000001</v>
          </cell>
          <cell r="F55">
            <v>4442.4000000000005</v>
          </cell>
          <cell r="G55" t="str">
            <v>MODJ-800216-878</v>
          </cell>
          <cell r="H55" t="str">
            <v>MODJ-800216-HTSRML07</v>
          </cell>
          <cell r="I55">
            <v>29267</v>
          </cell>
          <cell r="K55" t="str">
            <v>Masculino</v>
          </cell>
          <cell r="M55">
            <v>9008062060</v>
          </cell>
          <cell r="N55">
            <v>36871</v>
          </cell>
          <cell r="P55">
            <v>317957682</v>
          </cell>
          <cell r="S55">
            <v>72</v>
          </cell>
        </row>
        <row r="56">
          <cell r="A56">
            <v>2608</v>
          </cell>
          <cell r="B56" t="str">
            <v>Flores Pascual Eduardo</v>
          </cell>
          <cell r="C56" t="str">
            <v>CARCAMO SANTA ELENA</v>
          </cell>
          <cell r="D56" t="str">
            <v>OPERADOR DE CARCAMO</v>
          </cell>
          <cell r="E56">
            <v>233.49</v>
          </cell>
          <cell r="F56">
            <v>7004.7000000000007</v>
          </cell>
          <cell r="G56" t="str">
            <v>FOPE-810318-930</v>
          </cell>
          <cell r="H56" t="str">
            <v>FOPE-810318-HVZLSD03</v>
          </cell>
          <cell r="I56">
            <v>29663</v>
          </cell>
          <cell r="K56" t="str">
            <v>Masculino</v>
          </cell>
          <cell r="M56">
            <v>65978171760</v>
          </cell>
          <cell r="N56">
            <v>36879</v>
          </cell>
          <cell r="P56">
            <v>317957440</v>
          </cell>
          <cell r="S56">
            <v>72</v>
          </cell>
        </row>
        <row r="57">
          <cell r="A57">
            <v>2614</v>
          </cell>
          <cell r="B57" t="str">
            <v>Lomeli Martinez Manuel</v>
          </cell>
          <cell r="C57" t="str">
            <v>MANTENIMIENTO PLANTAS</v>
          </cell>
          <cell r="D57" t="str">
            <v>AYUDANTE GENERAL</v>
          </cell>
          <cell r="E57">
            <v>148.08000000000001</v>
          </cell>
          <cell r="F57">
            <v>4442.4000000000005</v>
          </cell>
          <cell r="G57" t="str">
            <v>LOMM-721215-R28</v>
          </cell>
          <cell r="H57" t="str">
            <v>LOMM-721215-HASMRN01</v>
          </cell>
          <cell r="I57">
            <v>26648</v>
          </cell>
          <cell r="K57" t="str">
            <v>Masculino</v>
          </cell>
          <cell r="M57">
            <v>49917266154</v>
          </cell>
          <cell r="N57">
            <v>36894</v>
          </cell>
          <cell r="P57">
            <v>317957619</v>
          </cell>
          <cell r="S57">
            <v>72</v>
          </cell>
        </row>
        <row r="58">
          <cell r="A58">
            <v>2615</v>
          </cell>
          <cell r="B58" t="str">
            <v>Rodriguez Garces Julio Cesar</v>
          </cell>
          <cell r="C58" t="str">
            <v>SECTOR PROYECTOS</v>
          </cell>
          <cell r="D58" t="str">
            <v>AYUDANTE GENERAL</v>
          </cell>
          <cell r="E58">
            <v>148.08000000000001</v>
          </cell>
          <cell r="F58">
            <v>4442.4000000000005</v>
          </cell>
          <cell r="G58" t="str">
            <v>ROGJ-691018-2E9</v>
          </cell>
          <cell r="H58" t="str">
            <v>ROGJ-691018-HTSDRL05</v>
          </cell>
          <cell r="I58">
            <v>25494</v>
          </cell>
          <cell r="K58" t="str">
            <v>Masculino</v>
          </cell>
          <cell r="M58">
            <v>49886942868</v>
          </cell>
          <cell r="N58">
            <v>36894</v>
          </cell>
          <cell r="P58">
            <v>317957972</v>
          </cell>
          <cell r="S58">
            <v>72</v>
          </cell>
        </row>
        <row r="59">
          <cell r="A59">
            <v>2622</v>
          </cell>
          <cell r="B59" t="str">
            <v>Garcia Corrales Rodolfo Antonio</v>
          </cell>
          <cell r="C59" t="str">
            <v>PTA DUPORT</v>
          </cell>
          <cell r="D59" t="str">
            <v>OPERADOR DE DE DIVERSOS OFICIOS</v>
          </cell>
          <cell r="E59">
            <v>151.53</v>
          </cell>
          <cell r="F59">
            <v>4545.8999999999996</v>
          </cell>
          <cell r="G59" t="str">
            <v>GACR-610713-H44</v>
          </cell>
          <cell r="H59" t="str">
            <v>GACR-610713-HSRRRD01</v>
          </cell>
          <cell r="I59">
            <v>22475</v>
          </cell>
          <cell r="K59" t="str">
            <v>Masculino</v>
          </cell>
          <cell r="M59">
            <v>88806126053</v>
          </cell>
          <cell r="N59">
            <v>36906</v>
          </cell>
          <cell r="P59">
            <v>317957468</v>
          </cell>
          <cell r="S59">
            <v>72</v>
          </cell>
        </row>
        <row r="60">
          <cell r="A60">
            <v>26240</v>
          </cell>
          <cell r="B60" t="str">
            <v>Perez Leon Alberto</v>
          </cell>
          <cell r="C60" t="str">
            <v>SECTOR ALTAMIRA CENTRO NORTE</v>
          </cell>
          <cell r="D60" t="str">
            <v>AYUDANTE GENERAL</v>
          </cell>
          <cell r="E60">
            <v>148.08000000000001</v>
          </cell>
          <cell r="F60">
            <v>4442.4000000000005</v>
          </cell>
          <cell r="G60" t="str">
            <v>PELA-750408-9G1</v>
          </cell>
          <cell r="H60" t="str">
            <v>PELA-750408-HTSRNL04</v>
          </cell>
          <cell r="I60">
            <v>27492</v>
          </cell>
          <cell r="K60" t="str">
            <v>Masculino</v>
          </cell>
          <cell r="M60">
            <v>9017500704</v>
          </cell>
          <cell r="N60">
            <v>38427</v>
          </cell>
          <cell r="P60">
            <v>317957824</v>
          </cell>
          <cell r="S60">
            <v>72</v>
          </cell>
        </row>
        <row r="61">
          <cell r="A61">
            <v>2642</v>
          </cell>
          <cell r="B61" t="str">
            <v>Martinez Torres Arnulfo</v>
          </cell>
          <cell r="C61" t="str">
            <v>PTAX ESTEROS</v>
          </cell>
          <cell r="D61" t="str">
            <v>OPERADOR DE DE DIVERSOS OFICIOS</v>
          </cell>
          <cell r="E61">
            <v>151.53</v>
          </cell>
          <cell r="F61">
            <v>4545.8999999999996</v>
          </cell>
          <cell r="G61" t="str">
            <v>MATA-760711-UJ4</v>
          </cell>
          <cell r="H61" t="str">
            <v>MATA-760711-HTSRRR06</v>
          </cell>
          <cell r="I61">
            <v>27952</v>
          </cell>
          <cell r="K61" t="str">
            <v>Masculino</v>
          </cell>
          <cell r="M61">
            <v>9987614899</v>
          </cell>
          <cell r="N61">
            <v>36913</v>
          </cell>
          <cell r="P61">
            <v>317957646</v>
          </cell>
          <cell r="S61">
            <v>72</v>
          </cell>
        </row>
        <row r="62">
          <cell r="A62">
            <v>26500</v>
          </cell>
          <cell r="B62" t="str">
            <v>Del Angel Garcia Armando</v>
          </cell>
          <cell r="C62" t="str">
            <v>OFICINA CUAUHTEMOC</v>
          </cell>
          <cell r="D62" t="str">
            <v>LECTURISTA NOTIFICADOR</v>
          </cell>
          <cell r="E62">
            <v>148.08000000000001</v>
          </cell>
          <cell r="F62">
            <v>4442.4000000000005</v>
          </cell>
          <cell r="G62" t="str">
            <v>AEGA-690817-299</v>
          </cell>
          <cell r="H62" t="str">
            <v>AEGA-690817-HTSNRR03</v>
          </cell>
          <cell r="I62">
            <v>25432</v>
          </cell>
          <cell r="K62" t="str">
            <v>Masculino</v>
          </cell>
          <cell r="M62">
            <v>9896924082</v>
          </cell>
          <cell r="N62">
            <v>38596</v>
          </cell>
          <cell r="P62">
            <v>317957338</v>
          </cell>
          <cell r="S62">
            <v>72</v>
          </cell>
        </row>
        <row r="63">
          <cell r="A63">
            <v>2667</v>
          </cell>
          <cell r="B63" t="str">
            <v>Rosales Reynaga Jose Manuel</v>
          </cell>
          <cell r="C63" t="str">
            <v>PLANTA ALTAMIRA SUR</v>
          </cell>
          <cell r="D63" t="str">
            <v>OPERADOR DE DE DIVERSOS OFICIOS</v>
          </cell>
          <cell r="E63">
            <v>151.53</v>
          </cell>
          <cell r="F63">
            <v>4545.8999999999996</v>
          </cell>
          <cell r="G63" t="str">
            <v>RORM-591001-752</v>
          </cell>
          <cell r="H63" t="str">
            <v>RORM-591001-HSPSYN06</v>
          </cell>
          <cell r="I63">
            <v>21824</v>
          </cell>
          <cell r="K63" t="str">
            <v>Masculino</v>
          </cell>
          <cell r="M63">
            <v>49805918528</v>
          </cell>
          <cell r="N63">
            <v>36973</v>
          </cell>
          <cell r="P63">
            <v>317958036</v>
          </cell>
          <cell r="S63">
            <v>72</v>
          </cell>
        </row>
        <row r="64">
          <cell r="A64">
            <v>2679</v>
          </cell>
          <cell r="B64" t="str">
            <v>Del Angel Rojas Mario</v>
          </cell>
          <cell r="C64" t="str">
            <v>PTA HIDALGO</v>
          </cell>
          <cell r="D64" t="str">
            <v>OPERADOR DE DE DIVERSOS OFICIOS</v>
          </cell>
          <cell r="E64">
            <v>151.53</v>
          </cell>
          <cell r="F64">
            <v>4545.8999999999996</v>
          </cell>
          <cell r="G64" t="str">
            <v>AERM-730525-SS4</v>
          </cell>
          <cell r="H64" t="str">
            <v>AERM-730525-HVZNJR06</v>
          </cell>
          <cell r="I64">
            <v>26809</v>
          </cell>
          <cell r="K64" t="str">
            <v>Masculino</v>
          </cell>
          <cell r="M64">
            <v>49917366319</v>
          </cell>
          <cell r="N64">
            <v>36997</v>
          </cell>
          <cell r="P64">
            <v>317957356</v>
          </cell>
          <cell r="S64">
            <v>72</v>
          </cell>
        </row>
        <row r="65">
          <cell r="A65">
            <v>2683</v>
          </cell>
          <cell r="B65" t="str">
            <v>Saucedo Numa Horacio</v>
          </cell>
          <cell r="C65" t="str">
            <v>PTAX ALTAMIRA</v>
          </cell>
          <cell r="D65" t="str">
            <v>OPERADOR DE DE DIVERSOS OFICIOS</v>
          </cell>
          <cell r="E65">
            <v>151.53</v>
          </cell>
          <cell r="F65">
            <v>4545.8999999999996</v>
          </cell>
          <cell r="G65" t="str">
            <v>SANH-590310-1E9</v>
          </cell>
          <cell r="H65" t="str">
            <v>SANH-590310-HTSCMR03</v>
          </cell>
          <cell r="I65">
            <v>21619</v>
          </cell>
          <cell r="K65" t="str">
            <v>Masculino</v>
          </cell>
          <cell r="M65">
            <v>49755907943</v>
          </cell>
          <cell r="N65">
            <v>37005</v>
          </cell>
          <cell r="P65">
            <v>317958081</v>
          </cell>
          <cell r="S65">
            <v>72</v>
          </cell>
        </row>
        <row r="66">
          <cell r="A66">
            <v>2699</v>
          </cell>
          <cell r="B66" t="str">
            <v>Montero Guerra Jose Manuel</v>
          </cell>
          <cell r="C66" t="str">
            <v>PTA DUPORT</v>
          </cell>
          <cell r="D66" t="str">
            <v>OPERADOR DE DE DIVERSOS OFICIOS</v>
          </cell>
          <cell r="E66">
            <v>151.53</v>
          </cell>
          <cell r="F66">
            <v>4545.8999999999996</v>
          </cell>
          <cell r="G66" t="str">
            <v>MOGM-771028-IN4</v>
          </cell>
          <cell r="H66" t="str">
            <v>MOGM-771028-HMNNRN06</v>
          </cell>
          <cell r="I66">
            <v>28426</v>
          </cell>
          <cell r="K66" t="str">
            <v>Masculino</v>
          </cell>
          <cell r="M66">
            <v>49927731627</v>
          </cell>
          <cell r="N66">
            <v>37025</v>
          </cell>
          <cell r="P66">
            <v>317957673</v>
          </cell>
          <cell r="S66">
            <v>72</v>
          </cell>
        </row>
        <row r="67">
          <cell r="A67">
            <v>27060</v>
          </cell>
          <cell r="B67" t="str">
            <v>Alvarez Lopez Juan Pablo</v>
          </cell>
          <cell r="C67" t="str">
            <v>ALTOS CONSUMOS</v>
          </cell>
          <cell r="D67" t="str">
            <v>LECTURISTA NOTIFICADOR</v>
          </cell>
          <cell r="E67">
            <v>148.08000000000001</v>
          </cell>
          <cell r="F67">
            <v>4442.4000000000005</v>
          </cell>
          <cell r="G67" t="str">
            <v>AALJ-820917-LU8</v>
          </cell>
          <cell r="H67" t="str">
            <v>AALJ-820917-HTSLPN01</v>
          </cell>
          <cell r="I67">
            <v>30211</v>
          </cell>
          <cell r="K67" t="str">
            <v>Masculino</v>
          </cell>
          <cell r="M67">
            <v>49008208123</v>
          </cell>
          <cell r="N67">
            <v>37033</v>
          </cell>
          <cell r="P67">
            <v>317957187</v>
          </cell>
          <cell r="S67">
            <v>72</v>
          </cell>
        </row>
        <row r="68">
          <cell r="A68">
            <v>2724</v>
          </cell>
          <cell r="B68" t="str">
            <v>Pecina Gil Agustin</v>
          </cell>
          <cell r="C68" t="str">
            <v>PTAX 3 DE MAYO</v>
          </cell>
          <cell r="D68" t="str">
            <v>OPERADOR DE DE DIVERSOS OFICIOS</v>
          </cell>
          <cell r="E68">
            <v>151.53</v>
          </cell>
          <cell r="F68">
            <v>4545.8999999999996</v>
          </cell>
          <cell r="G68" t="str">
            <v>PEGA-651209-V15</v>
          </cell>
          <cell r="H68" t="str">
            <v>PEGA-651209-HTSCLG02</v>
          </cell>
          <cell r="I68">
            <v>24085</v>
          </cell>
          <cell r="K68" t="str">
            <v>Masculino</v>
          </cell>
          <cell r="M68">
            <v>49846542220</v>
          </cell>
          <cell r="N68">
            <v>37092</v>
          </cell>
          <cell r="P68">
            <v>317957785</v>
          </cell>
          <cell r="S68">
            <v>72</v>
          </cell>
        </row>
        <row r="69">
          <cell r="A69">
            <v>2725</v>
          </cell>
          <cell r="B69" t="str">
            <v>Pecina Buenrostro Carlos</v>
          </cell>
          <cell r="C69" t="str">
            <v>PTAX 3 DE MAYO</v>
          </cell>
          <cell r="D69" t="str">
            <v>OPERADOR DE DE DIVERSOS OFICIOS</v>
          </cell>
          <cell r="E69">
            <v>151.53</v>
          </cell>
          <cell r="F69">
            <v>4545.8999999999996</v>
          </cell>
          <cell r="G69" t="str">
            <v>PEBC-700424-EK4</v>
          </cell>
          <cell r="H69" t="str">
            <v>PEBC-700424-HTSCNR04</v>
          </cell>
          <cell r="I69">
            <v>25682</v>
          </cell>
          <cell r="K69" t="str">
            <v>Masculino</v>
          </cell>
          <cell r="M69">
            <v>49887039961</v>
          </cell>
          <cell r="N69">
            <v>37096</v>
          </cell>
          <cell r="P69">
            <v>317957776</v>
          </cell>
          <cell r="S69">
            <v>72</v>
          </cell>
        </row>
        <row r="70">
          <cell r="A70">
            <v>2730</v>
          </cell>
          <cell r="B70" t="str">
            <v>Herrera Martinez Tomas</v>
          </cell>
          <cell r="C70" t="str">
            <v>PTA DUPORT</v>
          </cell>
          <cell r="D70" t="str">
            <v>OPERADOR DE DE DIVERSOS OFICIOS</v>
          </cell>
          <cell r="E70">
            <v>151.53</v>
          </cell>
          <cell r="F70">
            <v>4545.8999999999996</v>
          </cell>
          <cell r="G70" t="str">
            <v>HEMT-780307-D28</v>
          </cell>
          <cell r="H70" t="str">
            <v>HEMT-780307-HTSRRM08</v>
          </cell>
          <cell r="I70">
            <v>28556</v>
          </cell>
          <cell r="K70" t="str">
            <v>Masculino</v>
          </cell>
          <cell r="M70">
            <v>65947825868</v>
          </cell>
          <cell r="N70">
            <v>37137</v>
          </cell>
          <cell r="P70">
            <v>317957552</v>
          </cell>
          <cell r="S70">
            <v>72</v>
          </cell>
        </row>
        <row r="71">
          <cell r="A71">
            <v>27340</v>
          </cell>
          <cell r="B71" t="str">
            <v>Hernandez Garcia Paula</v>
          </cell>
          <cell r="C71" t="str">
            <v>SUBGERENCIA COMERCIAL</v>
          </cell>
          <cell r="D71" t="str">
            <v>CAPTURISTA</v>
          </cell>
          <cell r="E71">
            <v>158.38999999999999</v>
          </cell>
          <cell r="F71">
            <v>4751.7</v>
          </cell>
          <cell r="G71" t="str">
            <v>HEGP-810914-FA0</v>
          </cell>
          <cell r="H71" t="str">
            <v>HEGP-810914-MVZRRL09</v>
          </cell>
          <cell r="I71">
            <v>29843</v>
          </cell>
          <cell r="K71" t="str">
            <v>Femenino</v>
          </cell>
          <cell r="M71">
            <v>9008141773</v>
          </cell>
          <cell r="N71">
            <v>37116</v>
          </cell>
          <cell r="P71">
            <v>317957516</v>
          </cell>
          <cell r="S71">
            <v>72</v>
          </cell>
        </row>
        <row r="72">
          <cell r="A72">
            <v>27380</v>
          </cell>
          <cell r="B72" t="str">
            <v>Hernandez Martinez Jose Martin</v>
          </cell>
          <cell r="C72" t="str">
            <v>SECTOR ESTEROS</v>
          </cell>
          <cell r="D72" t="str">
            <v>AYUDANTE GENERAL</v>
          </cell>
          <cell r="E72">
            <v>148.08000000000001</v>
          </cell>
          <cell r="F72">
            <v>4442.4000000000005</v>
          </cell>
          <cell r="G72" t="str">
            <v>HEMM-831103-NE9</v>
          </cell>
          <cell r="H72" t="str">
            <v>HEMM-831103-HTSRRR07</v>
          </cell>
          <cell r="I72">
            <v>30623</v>
          </cell>
          <cell r="K72" t="str">
            <v>Masculino</v>
          </cell>
          <cell r="M72">
            <v>9018374901</v>
          </cell>
          <cell r="N72">
            <v>38668</v>
          </cell>
          <cell r="P72">
            <v>317957525</v>
          </cell>
          <cell r="S72">
            <v>72</v>
          </cell>
        </row>
        <row r="73">
          <cell r="A73">
            <v>2751</v>
          </cell>
          <cell r="B73" t="str">
            <v>Ortega Sanchez Bertha Alicia</v>
          </cell>
          <cell r="C73" t="str">
            <v>MODULO SATELITE</v>
          </cell>
          <cell r="D73" t="str">
            <v>CAJERO</v>
          </cell>
          <cell r="E73">
            <v>269.42</v>
          </cell>
          <cell r="F73">
            <v>8082.6</v>
          </cell>
          <cell r="G73" t="str">
            <v>OESB-581228-AY7</v>
          </cell>
          <cell r="H73" t="str">
            <v>OESB-581228-MVZRNR01</v>
          </cell>
          <cell r="I73">
            <v>21547</v>
          </cell>
          <cell r="K73" t="str">
            <v>Femenino</v>
          </cell>
          <cell r="M73">
            <v>49785927713</v>
          </cell>
          <cell r="N73">
            <v>37987</v>
          </cell>
          <cell r="P73">
            <v>320255454</v>
          </cell>
          <cell r="S73">
            <v>72</v>
          </cell>
        </row>
        <row r="74">
          <cell r="A74">
            <v>2760</v>
          </cell>
          <cell r="B74" t="str">
            <v>Andrade Rivera Maria Guadalupe</v>
          </cell>
          <cell r="C74" t="str">
            <v>FACTURACION Y MEDICION</v>
          </cell>
          <cell r="D74" t="str">
            <v>CAPTURISTA</v>
          </cell>
          <cell r="E74">
            <v>158.38999999999999</v>
          </cell>
          <cell r="F74">
            <v>4751.7</v>
          </cell>
          <cell r="G74" t="str">
            <v>AARG-830511-KL2</v>
          </cell>
          <cell r="H74" t="str">
            <v>AARG-830511-MTSNVD05</v>
          </cell>
          <cell r="I74">
            <v>30447</v>
          </cell>
          <cell r="K74" t="str">
            <v>Femenino</v>
          </cell>
          <cell r="M74">
            <v>9018397027</v>
          </cell>
          <cell r="N74">
            <v>37196</v>
          </cell>
          <cell r="P74">
            <v>317957217</v>
          </cell>
          <cell r="S74">
            <v>72</v>
          </cell>
        </row>
        <row r="75">
          <cell r="A75">
            <v>2763</v>
          </cell>
          <cell r="B75" t="str">
            <v>Castillo Mata Jose Alejandro</v>
          </cell>
          <cell r="C75" t="str">
            <v>PTA DUPORT</v>
          </cell>
          <cell r="D75" t="str">
            <v>OPERADOR DE DE DIVERSOS OFICIOS</v>
          </cell>
          <cell r="E75">
            <v>151.53</v>
          </cell>
          <cell r="F75">
            <v>4545.8999999999996</v>
          </cell>
          <cell r="G75" t="str">
            <v>CAMA-640319-B74</v>
          </cell>
          <cell r="H75" t="str">
            <v>CAMA-640319-HTSSTL04</v>
          </cell>
          <cell r="I75">
            <v>23455</v>
          </cell>
          <cell r="K75" t="str">
            <v>Masculino</v>
          </cell>
          <cell r="M75">
            <v>49846435938</v>
          </cell>
          <cell r="N75">
            <v>37200</v>
          </cell>
          <cell r="P75">
            <v>317957301</v>
          </cell>
          <cell r="S75">
            <v>72</v>
          </cell>
        </row>
        <row r="76">
          <cell r="A76">
            <v>2768</v>
          </cell>
          <cell r="B76" t="str">
            <v>Ruiz Carrizales Silvia</v>
          </cell>
          <cell r="C76" t="str">
            <v>FACTURACION Y MEDICION</v>
          </cell>
          <cell r="D76" t="str">
            <v>CAPTURISTA</v>
          </cell>
          <cell r="E76">
            <v>148.08000000000001</v>
          </cell>
          <cell r="F76">
            <v>4442.4000000000005</v>
          </cell>
          <cell r="G76" t="str">
            <v>RUCS-631027-RH9</v>
          </cell>
          <cell r="H76" t="str">
            <v>RUCS-631027-MTSZRL09</v>
          </cell>
          <cell r="I76">
            <v>23311</v>
          </cell>
          <cell r="K76" t="str">
            <v>Femenino</v>
          </cell>
          <cell r="M76">
            <v>49856202558</v>
          </cell>
          <cell r="N76">
            <v>38019</v>
          </cell>
          <cell r="P76">
            <v>317958045</v>
          </cell>
          <cell r="S76">
            <v>72</v>
          </cell>
        </row>
        <row r="77">
          <cell r="A77">
            <v>2785</v>
          </cell>
          <cell r="B77" t="str">
            <v>Pacheco Montaño Miguel Angel</v>
          </cell>
          <cell r="C77" t="str">
            <v>SECTOR ESTEROS</v>
          </cell>
          <cell r="D77" t="str">
            <v>OPERADOR DE DIVX OFICIOS XAX MULTIHABILI</v>
          </cell>
          <cell r="E77">
            <v>199.73</v>
          </cell>
          <cell r="F77">
            <v>5991.9</v>
          </cell>
          <cell r="G77" t="str">
            <v>PAMM-700523-S43</v>
          </cell>
          <cell r="H77" t="str">
            <v>PAMM-700523-HMCCNG08</v>
          </cell>
          <cell r="I77">
            <v>25711</v>
          </cell>
          <cell r="K77" t="str">
            <v>Masculino</v>
          </cell>
          <cell r="M77">
            <v>49887062500</v>
          </cell>
          <cell r="N77">
            <v>37333</v>
          </cell>
          <cell r="P77">
            <v>317957749</v>
          </cell>
          <cell r="S77">
            <v>72</v>
          </cell>
        </row>
        <row r="78">
          <cell r="A78">
            <v>2797</v>
          </cell>
          <cell r="B78" t="str">
            <v>Castillo Cruz Javier</v>
          </cell>
          <cell r="C78" t="str">
            <v>CARCAMO MANO CON MANO</v>
          </cell>
          <cell r="D78" t="str">
            <v>OPERADOR DE CARCAMO</v>
          </cell>
          <cell r="E78">
            <v>233.49</v>
          </cell>
          <cell r="F78">
            <v>7004.7000000000007</v>
          </cell>
          <cell r="G78" t="str">
            <v>CACJ-810625-DT4</v>
          </cell>
          <cell r="H78" t="str">
            <v>CACJ-810625-HVZSRV02</v>
          </cell>
          <cell r="I78">
            <v>29762</v>
          </cell>
          <cell r="K78" t="str">
            <v>Masculino</v>
          </cell>
          <cell r="M78">
            <v>9998115977</v>
          </cell>
          <cell r="N78">
            <v>37392</v>
          </cell>
          <cell r="P78">
            <v>317957299</v>
          </cell>
          <cell r="S78">
            <v>72</v>
          </cell>
        </row>
        <row r="79">
          <cell r="A79">
            <v>2839</v>
          </cell>
          <cell r="B79" t="str">
            <v>Najera Sanchez Maria Dolores</v>
          </cell>
          <cell r="C79" t="str">
            <v>MODULO TAMPICOXALTAMIRA</v>
          </cell>
          <cell r="D79" t="str">
            <v>CAJERO</v>
          </cell>
          <cell r="E79">
            <v>269.42</v>
          </cell>
          <cell r="F79">
            <v>8082.6</v>
          </cell>
          <cell r="G79" t="str">
            <v>NASD-710628-8M4</v>
          </cell>
          <cell r="H79" t="str">
            <v>NASD-710628-MDFJNL01</v>
          </cell>
          <cell r="I79">
            <v>26112</v>
          </cell>
          <cell r="K79" t="str">
            <v>Femenino</v>
          </cell>
          <cell r="M79">
            <v>49887136643</v>
          </cell>
          <cell r="N79">
            <v>37753</v>
          </cell>
          <cell r="P79">
            <v>317957712</v>
          </cell>
          <cell r="S79">
            <v>72</v>
          </cell>
        </row>
        <row r="80">
          <cell r="A80">
            <v>2860</v>
          </cell>
          <cell r="B80" t="str">
            <v>Romero Cardenas Paulo</v>
          </cell>
          <cell r="C80" t="str">
            <v>CARCAMO MANO CON MANO</v>
          </cell>
          <cell r="D80" t="str">
            <v>OPERADOR DE CARCAMO</v>
          </cell>
          <cell r="E80">
            <v>233.49</v>
          </cell>
          <cell r="F80">
            <v>7004.7000000000007</v>
          </cell>
          <cell r="G80" t="str">
            <v>ROCP-780622-FI2</v>
          </cell>
          <cell r="H80" t="str">
            <v>ROCP-780622-HVZMRL02</v>
          </cell>
          <cell r="I80">
            <v>28663</v>
          </cell>
          <cell r="K80" t="str">
            <v>Masculino</v>
          </cell>
          <cell r="M80">
            <v>9997802286</v>
          </cell>
          <cell r="N80">
            <v>37477</v>
          </cell>
          <cell r="P80">
            <v>318279541</v>
          </cell>
          <cell r="S80">
            <v>72</v>
          </cell>
        </row>
        <row r="81">
          <cell r="A81">
            <v>2902</v>
          </cell>
          <cell r="B81" t="str">
            <v>Ortega Alvarez Miguel Angel</v>
          </cell>
          <cell r="C81" t="str">
            <v>ALTOS CONSUMOS</v>
          </cell>
          <cell r="D81" t="str">
            <v>LECTURISTA NOTIFICADOR</v>
          </cell>
          <cell r="E81">
            <v>148.08000000000001</v>
          </cell>
          <cell r="F81">
            <v>4442.4000000000005</v>
          </cell>
          <cell r="G81" t="str">
            <v>OEAM-840810-FP1</v>
          </cell>
          <cell r="H81" t="str">
            <v>OEAM-840810-HTSRLG08</v>
          </cell>
          <cell r="I81">
            <v>30904</v>
          </cell>
          <cell r="K81" t="str">
            <v>Masculino</v>
          </cell>
          <cell r="M81">
            <v>9028478296</v>
          </cell>
          <cell r="N81">
            <v>37538</v>
          </cell>
          <cell r="P81">
            <v>318279055</v>
          </cell>
          <cell r="S81">
            <v>72</v>
          </cell>
        </row>
        <row r="82">
          <cell r="A82">
            <v>2986</v>
          </cell>
          <cell r="B82" t="str">
            <v>Leon Bandala Osbaldo</v>
          </cell>
          <cell r="C82" t="str">
            <v>SECTOR PROYECTOS</v>
          </cell>
          <cell r="D82" t="str">
            <v>PLOMERO</v>
          </cell>
          <cell r="E82">
            <v>154.96</v>
          </cell>
          <cell r="F82">
            <v>4648.8</v>
          </cell>
          <cell r="G82" t="str">
            <v>LEBO-830518-3W6</v>
          </cell>
          <cell r="H82" t="str">
            <v>LEBO-830518-HVZNNS05</v>
          </cell>
          <cell r="I82">
            <v>30454</v>
          </cell>
          <cell r="K82" t="str">
            <v>Masculino</v>
          </cell>
          <cell r="M82">
            <v>9038326535</v>
          </cell>
          <cell r="N82">
            <v>37804</v>
          </cell>
          <cell r="P82">
            <v>318278478</v>
          </cell>
          <cell r="S82">
            <v>72</v>
          </cell>
        </row>
        <row r="83">
          <cell r="A83">
            <v>418</v>
          </cell>
          <cell r="B83" t="str">
            <v>Rodriguez Mata Andres</v>
          </cell>
          <cell r="C83" t="str">
            <v>INSPECTOR GENERAL</v>
          </cell>
          <cell r="D83" t="str">
            <v>INSPECTOR</v>
          </cell>
          <cell r="E83">
            <v>154.96</v>
          </cell>
          <cell r="F83">
            <v>4648.8</v>
          </cell>
          <cell r="G83" t="str">
            <v>ROMA-640501-R51</v>
          </cell>
          <cell r="H83" t="str">
            <v>ROMA-640501-HTSDTN05</v>
          </cell>
          <cell r="I83">
            <v>23498</v>
          </cell>
          <cell r="K83" t="str">
            <v>Masculino</v>
          </cell>
          <cell r="M83">
            <v>49816446238</v>
          </cell>
          <cell r="N83">
            <v>32160</v>
          </cell>
          <cell r="P83">
            <v>317957990</v>
          </cell>
          <cell r="S83">
            <v>72</v>
          </cell>
        </row>
        <row r="84">
          <cell r="A84">
            <v>42</v>
          </cell>
          <cell r="B84" t="str">
            <v>Saldaña Monita Rogelio</v>
          </cell>
          <cell r="C84" t="str">
            <v>OFICINAS ADMINISTRATIVAS</v>
          </cell>
          <cell r="D84" t="str">
            <v>SUPERVISOR</v>
          </cell>
          <cell r="E84">
            <v>454.78</v>
          </cell>
          <cell r="F84">
            <v>13643.4</v>
          </cell>
          <cell r="G84" t="str">
            <v>SAMR-510531-9B7</v>
          </cell>
          <cell r="H84" t="str">
            <v>SAMR-510531-HTSLNG04</v>
          </cell>
          <cell r="I84">
            <v>18779</v>
          </cell>
          <cell r="K84" t="str">
            <v>Masculino</v>
          </cell>
          <cell r="M84">
            <v>49825104000</v>
          </cell>
          <cell r="N84">
            <v>30173</v>
          </cell>
          <cell r="P84">
            <v>320313756</v>
          </cell>
          <cell r="S84">
            <v>72</v>
          </cell>
        </row>
        <row r="85">
          <cell r="A85">
            <v>447</v>
          </cell>
          <cell r="B85" t="str">
            <v>Bustamante Gonzalez Guillermo</v>
          </cell>
          <cell r="C85" t="str">
            <v>SECTOR ESTEROS</v>
          </cell>
          <cell r="D85" t="str">
            <v>MAYORDOMO</v>
          </cell>
          <cell r="E85">
            <v>241.08</v>
          </cell>
          <cell r="F85">
            <v>7232.4000000000005</v>
          </cell>
          <cell r="G85" t="str">
            <v>BUGG-710307-BY7</v>
          </cell>
          <cell r="H85" t="str">
            <v>BUGG-710307-HTSSNL02</v>
          </cell>
          <cell r="I85">
            <v>25999</v>
          </cell>
          <cell r="K85" t="str">
            <v>Masculino</v>
          </cell>
          <cell r="M85">
            <v>49867018274</v>
          </cell>
          <cell r="N85">
            <v>31747</v>
          </cell>
          <cell r="P85">
            <v>318792488</v>
          </cell>
          <cell r="S85">
            <v>72</v>
          </cell>
        </row>
        <row r="86">
          <cell r="A86">
            <v>5007</v>
          </cell>
          <cell r="B86" t="str">
            <v>Gamez Bartolo Fernando</v>
          </cell>
          <cell r="C86" t="str">
            <v>SECTOR ESTEROS</v>
          </cell>
          <cell r="D86" t="str">
            <v>AYUDANTE GENERAL</v>
          </cell>
          <cell r="E86">
            <v>148.08000000000001</v>
          </cell>
          <cell r="F86">
            <v>4442.4000000000005</v>
          </cell>
          <cell r="G86" t="str">
            <v>GABF-821106-NJ5</v>
          </cell>
          <cell r="H86" t="str">
            <v>GABF-821106-HTSMRR00</v>
          </cell>
          <cell r="I86">
            <v>30261</v>
          </cell>
          <cell r="K86" t="str">
            <v>Masculino</v>
          </cell>
          <cell r="M86">
            <v>9008211030</v>
          </cell>
          <cell r="N86">
            <v>37835</v>
          </cell>
          <cell r="P86">
            <v>318277903</v>
          </cell>
          <cell r="S86">
            <v>72</v>
          </cell>
        </row>
        <row r="87">
          <cell r="A87">
            <v>5017</v>
          </cell>
          <cell r="B87" t="str">
            <v>Morales Rodriguez Raymundo</v>
          </cell>
          <cell r="C87" t="str">
            <v>SECTOR DUPORT</v>
          </cell>
          <cell r="D87" t="str">
            <v>PLOMERO</v>
          </cell>
          <cell r="E87">
            <v>154.96</v>
          </cell>
          <cell r="F87">
            <v>4648.8</v>
          </cell>
          <cell r="G87" t="str">
            <v>MORR-660123-HH8</v>
          </cell>
          <cell r="H87" t="str">
            <v>MORR-660123-HSPRDY09</v>
          </cell>
          <cell r="I87">
            <v>24130</v>
          </cell>
          <cell r="K87" t="str">
            <v>Masculino</v>
          </cell>
          <cell r="M87">
            <v>49846637954</v>
          </cell>
          <cell r="N87">
            <v>37834</v>
          </cell>
          <cell r="P87">
            <v>318278964</v>
          </cell>
          <cell r="S87">
            <v>72</v>
          </cell>
        </row>
        <row r="88">
          <cell r="A88">
            <v>5037</v>
          </cell>
          <cell r="B88" t="str">
            <v>Sanchez Galvan Juan</v>
          </cell>
          <cell r="C88" t="str">
            <v>SECTOR OP EPYV</v>
          </cell>
          <cell r="D88" t="str">
            <v>AYUDANTE GENERAL</v>
          </cell>
          <cell r="E88">
            <v>148.09</v>
          </cell>
          <cell r="F88">
            <v>4442.7</v>
          </cell>
          <cell r="G88" t="str">
            <v>SAGJ-660127-BS0</v>
          </cell>
          <cell r="H88" t="str">
            <v>SAGJ-660127-HVZNLN07</v>
          </cell>
          <cell r="I88">
            <v>24134</v>
          </cell>
          <cell r="K88" t="str">
            <v>Masculino</v>
          </cell>
          <cell r="M88">
            <v>49866649277</v>
          </cell>
          <cell r="N88">
            <v>37876</v>
          </cell>
          <cell r="P88">
            <v>318279671</v>
          </cell>
          <cell r="S88">
            <v>72</v>
          </cell>
        </row>
        <row r="89">
          <cell r="A89">
            <v>5057</v>
          </cell>
          <cell r="B89" t="str">
            <v>Ortiz Gonzalez Jose Alberto</v>
          </cell>
          <cell r="C89" t="str">
            <v>FACTURACION Y MEDICION</v>
          </cell>
          <cell r="D89" t="str">
            <v>LIMITADOR REANUDADOR</v>
          </cell>
          <cell r="E89">
            <v>233.48</v>
          </cell>
          <cell r="F89">
            <v>7004.4</v>
          </cell>
          <cell r="G89" t="str">
            <v>OIGA-770115-G91</v>
          </cell>
          <cell r="H89" t="str">
            <v>OIGA-770115-HTSRNL08</v>
          </cell>
          <cell r="I89">
            <v>28140</v>
          </cell>
          <cell r="K89" t="str">
            <v>Masculino</v>
          </cell>
          <cell r="M89">
            <v>49947749047</v>
          </cell>
          <cell r="N89">
            <v>37915</v>
          </cell>
          <cell r="P89">
            <v>318279082</v>
          </cell>
          <cell r="S89">
            <v>72</v>
          </cell>
        </row>
        <row r="90">
          <cell r="A90">
            <v>50640</v>
          </cell>
          <cell r="B90" t="str">
            <v>Chavez Polanco Yazmin Fabiola</v>
          </cell>
          <cell r="C90" t="str">
            <v>ATENCION A USUARIOS</v>
          </cell>
          <cell r="D90" t="str">
            <v>CAPTURISTA</v>
          </cell>
          <cell r="E90">
            <v>158.4</v>
          </cell>
          <cell r="F90">
            <v>4752</v>
          </cell>
          <cell r="G90" t="str">
            <v>CAPY-771221-STA</v>
          </cell>
          <cell r="H90" t="str">
            <v>CAPY-771221-MTSHLZ04</v>
          </cell>
          <cell r="I90">
            <v>28480</v>
          </cell>
          <cell r="K90" t="str">
            <v>Femenino</v>
          </cell>
          <cell r="M90">
            <v>49927711454</v>
          </cell>
          <cell r="N90">
            <v>37926</v>
          </cell>
          <cell r="P90">
            <v>318277462</v>
          </cell>
          <cell r="S90">
            <v>72</v>
          </cell>
        </row>
        <row r="91">
          <cell r="A91">
            <v>5070</v>
          </cell>
          <cell r="B91" t="str">
            <v>Leon Gonzalez Gabriel</v>
          </cell>
          <cell r="C91" t="str">
            <v>SECTOR ALTAMIRA CENTRO</v>
          </cell>
          <cell r="D91" t="str">
            <v>AYUDANTE GENERAL</v>
          </cell>
          <cell r="E91">
            <v>148.08000000000001</v>
          </cell>
          <cell r="F91">
            <v>4442.4000000000005</v>
          </cell>
          <cell r="G91" t="str">
            <v>LEGG-820811-Q68</v>
          </cell>
          <cell r="H91" t="str">
            <v>LEGG-820811-HTSNNB03</v>
          </cell>
          <cell r="I91">
            <v>30174</v>
          </cell>
          <cell r="K91" t="str">
            <v>Masculino</v>
          </cell>
          <cell r="M91">
            <v>9038229309</v>
          </cell>
          <cell r="N91">
            <v>37939</v>
          </cell>
          <cell r="P91">
            <v>318278496</v>
          </cell>
          <cell r="S91">
            <v>72</v>
          </cell>
        </row>
        <row r="92">
          <cell r="A92">
            <v>5075</v>
          </cell>
          <cell r="B92" t="str">
            <v>Mayorga Ruiz Maurilio</v>
          </cell>
          <cell r="C92" t="str">
            <v>PTAX 3 DE MAYO</v>
          </cell>
          <cell r="D92" t="str">
            <v>OPERADOR DE DE DIVERSOS OFICIOS</v>
          </cell>
          <cell r="E92">
            <v>151.53</v>
          </cell>
          <cell r="F92">
            <v>4545.8999999999996</v>
          </cell>
          <cell r="G92" t="str">
            <v>MARM-770301-MV5</v>
          </cell>
          <cell r="H92" t="str">
            <v>MARM-770301-HTSYZR02</v>
          </cell>
          <cell r="I92">
            <v>28185</v>
          </cell>
          <cell r="K92" t="str">
            <v>Masculino</v>
          </cell>
          <cell r="M92">
            <v>49977745048</v>
          </cell>
          <cell r="N92">
            <v>37977</v>
          </cell>
          <cell r="P92">
            <v>318278795</v>
          </cell>
          <cell r="S92">
            <v>72</v>
          </cell>
        </row>
        <row r="93">
          <cell r="A93">
            <v>50760</v>
          </cell>
          <cell r="B93" t="str">
            <v>Santiago Barrios Neftali</v>
          </cell>
          <cell r="C93" t="str">
            <v>CONTROL Y REZAGO</v>
          </cell>
          <cell r="D93" t="str">
            <v>CAPTURISTA</v>
          </cell>
          <cell r="E93">
            <v>158.38999999999999</v>
          </cell>
          <cell r="F93">
            <v>4751.7</v>
          </cell>
          <cell r="G93" t="str">
            <v>SABN-811104-SXA</v>
          </cell>
          <cell r="H93" t="str">
            <v>SABN-811104-MTSNRF01</v>
          </cell>
          <cell r="I93">
            <v>29894</v>
          </cell>
          <cell r="K93" t="str">
            <v>Femenino</v>
          </cell>
          <cell r="M93">
            <v>49978249305</v>
          </cell>
          <cell r="N93">
            <v>37988</v>
          </cell>
          <cell r="P93">
            <v>318279710</v>
          </cell>
          <cell r="S93">
            <v>72</v>
          </cell>
        </row>
        <row r="94">
          <cell r="A94">
            <v>5079</v>
          </cell>
          <cell r="B94" t="str">
            <v>Gonzalez Garcia Maria Del Carmen</v>
          </cell>
          <cell r="C94" t="str">
            <v>FACTURACION Y MEDICION</v>
          </cell>
          <cell r="D94" t="str">
            <v>LECTURISTA NOTIFICADOR</v>
          </cell>
          <cell r="E94">
            <v>148.08000000000001</v>
          </cell>
          <cell r="F94">
            <v>4442.4000000000005</v>
          </cell>
          <cell r="G94" t="str">
            <v>GOGC-710807-2HA</v>
          </cell>
          <cell r="H94" t="str">
            <v>GOGC-710807-MVZNRR10</v>
          </cell>
          <cell r="I94">
            <v>26152</v>
          </cell>
          <cell r="K94" t="str">
            <v>Femenino</v>
          </cell>
          <cell r="M94">
            <v>49917135946</v>
          </cell>
          <cell r="N94">
            <v>37999</v>
          </cell>
          <cell r="P94">
            <v>318278094</v>
          </cell>
          <cell r="S94">
            <v>72</v>
          </cell>
        </row>
        <row r="95">
          <cell r="A95">
            <v>5080</v>
          </cell>
          <cell r="B95" t="str">
            <v>Rodriguez Alvarez Juan Ernesto</v>
          </cell>
          <cell r="C95" t="str">
            <v>CARCAMO PETROLERA 2</v>
          </cell>
          <cell r="D95" t="str">
            <v>OPERADOR DE CARCAMO</v>
          </cell>
          <cell r="E95">
            <v>233.48</v>
          </cell>
          <cell r="F95">
            <v>7004.4</v>
          </cell>
          <cell r="G95" t="str">
            <v>ROAJ-820626-PU3</v>
          </cell>
          <cell r="H95" t="str">
            <v>ROAJ-820626-HTSDLN00</v>
          </cell>
          <cell r="I95">
            <v>30128</v>
          </cell>
          <cell r="K95" t="str">
            <v>Masculino</v>
          </cell>
          <cell r="M95">
            <v>9998239900</v>
          </cell>
          <cell r="N95">
            <v>37999</v>
          </cell>
          <cell r="P95">
            <v>318279466</v>
          </cell>
          <cell r="S95">
            <v>72</v>
          </cell>
        </row>
        <row r="96">
          <cell r="A96">
            <v>50860</v>
          </cell>
          <cell r="B96" t="str">
            <v>Flores Pascual Nora Hilda</v>
          </cell>
          <cell r="C96" t="str">
            <v>ATENCION A USUARIOS</v>
          </cell>
          <cell r="D96" t="str">
            <v>CAPTURISTA</v>
          </cell>
          <cell r="E96">
            <v>158.38999999999999</v>
          </cell>
          <cell r="F96">
            <v>4751.7</v>
          </cell>
          <cell r="G96" t="str">
            <v>FOPN-851009-NK1</v>
          </cell>
          <cell r="H96" t="str">
            <v>FOPN-851009-MVZLSR03</v>
          </cell>
          <cell r="I96">
            <v>31329</v>
          </cell>
          <cell r="K96" t="str">
            <v>Femenino</v>
          </cell>
          <cell r="M96">
            <v>9038563012</v>
          </cell>
          <cell r="N96">
            <v>38507</v>
          </cell>
          <cell r="P96">
            <v>318277873</v>
          </cell>
          <cell r="S96">
            <v>72</v>
          </cell>
        </row>
        <row r="97">
          <cell r="A97">
            <v>5090</v>
          </cell>
          <cell r="B97" t="str">
            <v>Macias Saucedo Liliana Edith</v>
          </cell>
          <cell r="C97" t="str">
            <v>CONTROL Y REZAGO</v>
          </cell>
          <cell r="D97" t="str">
            <v>CAPTURISTA</v>
          </cell>
          <cell r="E97">
            <v>158.38999999999999</v>
          </cell>
          <cell r="F97">
            <v>4751.7</v>
          </cell>
          <cell r="G97" t="str">
            <v>MASL-850220-D62</v>
          </cell>
          <cell r="H97" t="str">
            <v>MASL-850220-MTSCCL05</v>
          </cell>
          <cell r="I97">
            <v>31098</v>
          </cell>
          <cell r="K97" t="str">
            <v>Femenino</v>
          </cell>
          <cell r="M97">
            <v>9028571694</v>
          </cell>
          <cell r="N97">
            <v>38201</v>
          </cell>
          <cell r="P97">
            <v>318278580</v>
          </cell>
          <cell r="S97">
            <v>72</v>
          </cell>
        </row>
        <row r="98">
          <cell r="A98">
            <v>5091</v>
          </cell>
          <cell r="B98" t="str">
            <v>Espinoza Reynaga Jose Alfredo</v>
          </cell>
          <cell r="C98" t="str">
            <v>PTAX CAPTX DIMA</v>
          </cell>
          <cell r="D98" t="str">
            <v>OPERADOR DE DE DIVERSOS OFICIOS</v>
          </cell>
          <cell r="E98">
            <v>151.53</v>
          </cell>
          <cell r="F98">
            <v>4545.8999999999996</v>
          </cell>
          <cell r="G98" t="str">
            <v>EIRA-790201-4Q0</v>
          </cell>
          <cell r="H98" t="str">
            <v>EIRA-790201-HTSSYL00</v>
          </cell>
          <cell r="I98">
            <v>28887</v>
          </cell>
          <cell r="K98" t="str">
            <v>Masculino</v>
          </cell>
          <cell r="M98">
            <v>49977962007</v>
          </cell>
          <cell r="N98">
            <v>38201</v>
          </cell>
          <cell r="P98">
            <v>318277846</v>
          </cell>
          <cell r="S98">
            <v>72</v>
          </cell>
        </row>
        <row r="99">
          <cell r="A99">
            <v>5092</v>
          </cell>
          <cell r="B99" t="str">
            <v>Barragan Espinoza Jesus Guadalupe</v>
          </cell>
          <cell r="C99" t="str">
            <v>FACTURACION Y MEDICION</v>
          </cell>
          <cell r="D99" t="str">
            <v>LECTURISTA NOTIFICADOR</v>
          </cell>
          <cell r="E99">
            <v>148.08000000000001</v>
          </cell>
          <cell r="F99">
            <v>4442.4000000000005</v>
          </cell>
          <cell r="G99" t="str">
            <v>BAEJ-851212-148</v>
          </cell>
          <cell r="H99" t="str">
            <v>BAEJ-851212-HTSRSS01</v>
          </cell>
          <cell r="I99">
            <v>31393</v>
          </cell>
          <cell r="K99" t="str">
            <v>Masculino</v>
          </cell>
          <cell r="M99">
            <v>9048571047</v>
          </cell>
          <cell r="N99">
            <v>38200</v>
          </cell>
          <cell r="P99">
            <v>318277248</v>
          </cell>
          <cell r="S99">
            <v>72</v>
          </cell>
        </row>
        <row r="100">
          <cell r="A100">
            <v>5094</v>
          </cell>
          <cell r="B100" t="str">
            <v>Haro Cruz Hector Hugo</v>
          </cell>
          <cell r="C100" t="str">
            <v>SECTOR ALTAMIRA CENTRO NORTE</v>
          </cell>
          <cell r="D100" t="str">
            <v>AYUDANTE GENERAL</v>
          </cell>
          <cell r="E100">
            <v>148.08000000000001</v>
          </cell>
          <cell r="F100">
            <v>4442.4000000000005</v>
          </cell>
          <cell r="G100" t="str">
            <v>HACH-831116-A11</v>
          </cell>
          <cell r="H100" t="str">
            <v>HACH-831116-HTSRRC01</v>
          </cell>
          <cell r="I100">
            <v>30636</v>
          </cell>
          <cell r="K100" t="str">
            <v>Masculino</v>
          </cell>
          <cell r="M100">
            <v>9018360884</v>
          </cell>
          <cell r="N100">
            <v>38201</v>
          </cell>
          <cell r="P100">
            <v>1029673590</v>
          </cell>
          <cell r="S100">
            <v>72</v>
          </cell>
        </row>
        <row r="101">
          <cell r="A101">
            <v>50990</v>
          </cell>
          <cell r="B101" t="str">
            <v>Jimenez Barrios Jesus Arnoldo</v>
          </cell>
          <cell r="C101" t="str">
            <v>ALMACEN</v>
          </cell>
          <cell r="D101" t="str">
            <v>RESPONSABLE DE DEPARTAMENTO</v>
          </cell>
          <cell r="E101">
            <v>241.08</v>
          </cell>
          <cell r="F101">
            <v>7232.4000000000005</v>
          </cell>
          <cell r="G101" t="str">
            <v>JIBJ-860812-7Q4</v>
          </cell>
          <cell r="H101" t="str">
            <v>JIBJ-860812-HTSMRS06</v>
          </cell>
          <cell r="I101">
            <v>31636</v>
          </cell>
          <cell r="K101" t="str">
            <v>Masculino</v>
          </cell>
          <cell r="M101">
            <v>49048609215</v>
          </cell>
          <cell r="N101">
            <v>38593</v>
          </cell>
          <cell r="P101">
            <v>318278393</v>
          </cell>
          <cell r="S101">
            <v>72</v>
          </cell>
        </row>
        <row r="102">
          <cell r="A102">
            <v>5113</v>
          </cell>
          <cell r="B102" t="str">
            <v>Garcia Peralta Jose Luis</v>
          </cell>
          <cell r="C102" t="str">
            <v>CONTROL Y REZAGO</v>
          </cell>
          <cell r="D102" t="str">
            <v>LIMITADOR REANUDADOR</v>
          </cell>
          <cell r="E102">
            <v>154.96</v>
          </cell>
          <cell r="F102">
            <v>4648.8</v>
          </cell>
          <cell r="G102" t="str">
            <v>GAPL-831223-F22</v>
          </cell>
          <cell r="H102" t="str">
            <v>GAPL-831223-HDFRRS03</v>
          </cell>
          <cell r="I102">
            <v>30673</v>
          </cell>
          <cell r="K102" t="str">
            <v>Masculino</v>
          </cell>
          <cell r="M102">
            <v>9018354010</v>
          </cell>
          <cell r="N102">
            <v>38341</v>
          </cell>
          <cell r="P102">
            <v>318277976</v>
          </cell>
          <cell r="S102">
            <v>72</v>
          </cell>
        </row>
        <row r="103">
          <cell r="A103">
            <v>5114</v>
          </cell>
          <cell r="B103" t="str">
            <v>Escobedo Galeana Benita</v>
          </cell>
          <cell r="C103" t="str">
            <v>CONTROL DE CALIDAD9960</v>
          </cell>
          <cell r="D103" t="str">
            <v>ANALISTA</v>
          </cell>
          <cell r="E103">
            <v>186</v>
          </cell>
          <cell r="F103">
            <v>5580</v>
          </cell>
          <cell r="G103" t="str">
            <v>EOGB-690124-NR5</v>
          </cell>
          <cell r="H103" t="str">
            <v>EOGB-690124-MTSSLN06</v>
          </cell>
          <cell r="I103">
            <v>25227</v>
          </cell>
          <cell r="K103" t="str">
            <v>Femenino</v>
          </cell>
          <cell r="M103">
            <v>49886959110</v>
          </cell>
          <cell r="N103">
            <v>38229</v>
          </cell>
          <cell r="P103">
            <v>318277798</v>
          </cell>
          <cell r="S103">
            <v>72</v>
          </cell>
        </row>
        <row r="104">
          <cell r="A104">
            <v>51150</v>
          </cell>
          <cell r="B104" t="str">
            <v>Martinez Rodriguez Juan Jose</v>
          </cell>
          <cell r="C104" t="str">
            <v>CONTROL Y REZAGO</v>
          </cell>
          <cell r="D104" t="str">
            <v>LIMITADOR REANUDADOR</v>
          </cell>
          <cell r="E104">
            <v>154.96</v>
          </cell>
          <cell r="F104">
            <v>4648.8</v>
          </cell>
          <cell r="G104" t="str">
            <v>MARJ-840217-DVA</v>
          </cell>
          <cell r="H104" t="str">
            <v>MARJ-840217-HTSRDN01</v>
          </cell>
          <cell r="I104">
            <v>30729</v>
          </cell>
          <cell r="K104" t="str">
            <v>Masculino</v>
          </cell>
          <cell r="M104">
            <v>9038412178</v>
          </cell>
          <cell r="N104">
            <v>38412</v>
          </cell>
          <cell r="P104">
            <v>318278731</v>
          </cell>
          <cell r="S104">
            <v>72</v>
          </cell>
        </row>
        <row r="105">
          <cell r="A105">
            <v>51160</v>
          </cell>
          <cell r="B105" t="str">
            <v>Tavera Flores Jose Hector</v>
          </cell>
          <cell r="C105" t="str">
            <v>SUBGERENCIA TECNICA</v>
          </cell>
          <cell r="D105" t="str">
            <v>MENSAJERA</v>
          </cell>
          <cell r="E105">
            <v>134.33000000000001</v>
          </cell>
          <cell r="F105">
            <v>4029.9000000000005</v>
          </cell>
          <cell r="G105" t="str">
            <v>TAFH-630708-V4A</v>
          </cell>
          <cell r="H105" t="str">
            <v>TAFH-630708-HTSVLC03</v>
          </cell>
          <cell r="I105">
            <v>23200</v>
          </cell>
          <cell r="K105" t="str">
            <v>Masculino</v>
          </cell>
          <cell r="M105">
            <v>49836304367</v>
          </cell>
          <cell r="N105">
            <v>38418</v>
          </cell>
          <cell r="P105">
            <v>318279859</v>
          </cell>
          <cell r="S105">
            <v>72</v>
          </cell>
        </row>
        <row r="106">
          <cell r="A106">
            <v>51180</v>
          </cell>
          <cell r="B106" t="str">
            <v>Manuel Zapuche Jose Cruz</v>
          </cell>
          <cell r="C106" t="str">
            <v>SECTOR ESTEROS</v>
          </cell>
          <cell r="D106" t="str">
            <v>AYUDANTE GENERAL</v>
          </cell>
          <cell r="E106">
            <v>148.08000000000001</v>
          </cell>
          <cell r="F106">
            <v>4442.4000000000005</v>
          </cell>
          <cell r="G106" t="str">
            <v>MAZC-850503-55A</v>
          </cell>
          <cell r="H106" t="str">
            <v>MAZC-850503-HTSNPR06</v>
          </cell>
          <cell r="I106">
            <v>31170</v>
          </cell>
          <cell r="K106" t="str">
            <v>Masculino</v>
          </cell>
          <cell r="M106">
            <v>9038580990</v>
          </cell>
          <cell r="N106">
            <v>38426</v>
          </cell>
          <cell r="P106">
            <v>318278601</v>
          </cell>
          <cell r="S106">
            <v>72</v>
          </cell>
        </row>
        <row r="107">
          <cell r="A107">
            <v>51200</v>
          </cell>
          <cell r="B107" t="str">
            <v>Diaz Hernandez Juan Porfirio</v>
          </cell>
          <cell r="C107" t="str">
            <v>MANTENIMIENTO  Y ELECTROMECANICOS</v>
          </cell>
          <cell r="D107" t="str">
            <v>CHOFER</v>
          </cell>
          <cell r="E107">
            <v>158.38999999999999</v>
          </cell>
          <cell r="F107">
            <v>4751.7</v>
          </cell>
          <cell r="G107" t="str">
            <v>DIHJ-660915-DI5</v>
          </cell>
          <cell r="H107" t="str">
            <v>DIHJ-660915-HTSZRN06</v>
          </cell>
          <cell r="I107">
            <v>24365</v>
          </cell>
          <cell r="K107" t="str">
            <v>Masculino</v>
          </cell>
          <cell r="M107">
            <v>49826523190</v>
          </cell>
          <cell r="N107">
            <v>38429</v>
          </cell>
          <cell r="P107">
            <v>318277716</v>
          </cell>
          <cell r="S107">
            <v>72</v>
          </cell>
        </row>
        <row r="108">
          <cell r="A108">
            <v>51210</v>
          </cell>
          <cell r="B108" t="str">
            <v>Panuncio Cruz Isaac</v>
          </cell>
          <cell r="C108" t="str">
            <v>TURNO VESPERTINO DUPORT</v>
          </cell>
          <cell r="D108" t="str">
            <v>AYUDANTE GENERAL</v>
          </cell>
          <cell r="E108">
            <v>148.08000000000001</v>
          </cell>
          <cell r="F108">
            <v>4442.4000000000005</v>
          </cell>
          <cell r="G108" t="str">
            <v>PACI-820707-DXA</v>
          </cell>
          <cell r="H108" t="str">
            <v>PACI-820707-HTSNRS08</v>
          </cell>
          <cell r="I108">
            <v>30139</v>
          </cell>
          <cell r="K108" t="str">
            <v>Masculino</v>
          </cell>
          <cell r="M108">
            <v>49008222058</v>
          </cell>
          <cell r="N108">
            <v>38426</v>
          </cell>
          <cell r="P108">
            <v>318279130</v>
          </cell>
          <cell r="S108">
            <v>72</v>
          </cell>
        </row>
        <row r="109">
          <cell r="A109">
            <v>51230</v>
          </cell>
          <cell r="B109" t="str">
            <v>Alonso Hernandez Abraham</v>
          </cell>
          <cell r="C109" t="str">
            <v>SECTOR OP EPYV</v>
          </cell>
          <cell r="D109" t="str">
            <v>CHOFER</v>
          </cell>
          <cell r="E109">
            <v>158.38999999999999</v>
          </cell>
          <cell r="F109">
            <v>4751.7</v>
          </cell>
          <cell r="G109" t="str">
            <v>AOHA-640316-MP0</v>
          </cell>
          <cell r="H109" t="str">
            <v>AOHA-640316-HTSLRB00</v>
          </cell>
          <cell r="I109">
            <v>23452</v>
          </cell>
          <cell r="K109" t="str">
            <v>Masculino</v>
          </cell>
          <cell r="M109">
            <v>89856402576</v>
          </cell>
          <cell r="N109">
            <v>38446</v>
          </cell>
          <cell r="P109">
            <v>318277136</v>
          </cell>
          <cell r="S109">
            <v>72</v>
          </cell>
        </row>
        <row r="110">
          <cell r="A110">
            <v>51270</v>
          </cell>
          <cell r="B110" t="str">
            <v>Gonzalez Alvizu Velia Aurelia</v>
          </cell>
          <cell r="C110" t="str">
            <v>ACUATEL</v>
          </cell>
          <cell r="D110" t="str">
            <v>CAPTURISTA</v>
          </cell>
          <cell r="E110">
            <v>158.38</v>
          </cell>
          <cell r="F110">
            <v>4751.3999999999996</v>
          </cell>
          <cell r="G110" t="str">
            <v>GOAV-740725-IL9</v>
          </cell>
          <cell r="H110" t="str">
            <v>GOAV-740725-MTSNLL03</v>
          </cell>
          <cell r="I110">
            <v>27235</v>
          </cell>
          <cell r="K110" t="str">
            <v>Femenino</v>
          </cell>
          <cell r="M110">
            <v>49907437583</v>
          </cell>
          <cell r="N110">
            <v>38481</v>
          </cell>
          <cell r="P110">
            <v>318278067</v>
          </cell>
          <cell r="S110">
            <v>72</v>
          </cell>
        </row>
        <row r="111">
          <cell r="A111">
            <v>51280</v>
          </cell>
          <cell r="B111" t="str">
            <v>Gomez Ruiz Jesus</v>
          </cell>
          <cell r="C111" t="str">
            <v>SECTOR ALTAMIRA SUR</v>
          </cell>
          <cell r="D111" t="str">
            <v>AYUDANTE GENERAL</v>
          </cell>
          <cell r="E111">
            <v>148.08000000000001</v>
          </cell>
          <cell r="F111">
            <v>4442.4000000000005</v>
          </cell>
          <cell r="G111" t="str">
            <v>GORJ-650228-GB8</v>
          </cell>
          <cell r="H111" t="str">
            <v>GORJ-650228-HTSMZS00</v>
          </cell>
          <cell r="I111">
            <v>23801</v>
          </cell>
          <cell r="K111" t="str">
            <v>Masculino</v>
          </cell>
          <cell r="M111">
            <v>49826539980</v>
          </cell>
          <cell r="N111">
            <v>38488</v>
          </cell>
          <cell r="P111">
            <v>318278030</v>
          </cell>
          <cell r="S111">
            <v>72</v>
          </cell>
        </row>
        <row r="112">
          <cell r="A112">
            <v>51320</v>
          </cell>
          <cell r="B112" t="str">
            <v>Fernandez Perez Faustino</v>
          </cell>
          <cell r="C112" t="str">
            <v>CONTROL Y REZAGO</v>
          </cell>
          <cell r="D112" t="str">
            <v>LIMITADOR REANUDADOR</v>
          </cell>
          <cell r="E112">
            <v>154.96</v>
          </cell>
          <cell r="F112">
            <v>4648.8</v>
          </cell>
          <cell r="G112" t="str">
            <v>FEPF-730215-LTA</v>
          </cell>
          <cell r="H112" t="str">
            <v>FEPF-730215-HVZRRS02</v>
          </cell>
          <cell r="I112">
            <v>26710</v>
          </cell>
          <cell r="K112" t="str">
            <v>Masculino</v>
          </cell>
          <cell r="M112">
            <v>49957344341</v>
          </cell>
          <cell r="N112">
            <v>38595</v>
          </cell>
          <cell r="P112">
            <v>318277855</v>
          </cell>
          <cell r="S112">
            <v>72</v>
          </cell>
        </row>
        <row r="113">
          <cell r="A113">
            <v>51330</v>
          </cell>
          <cell r="B113" t="str">
            <v>Lucas Ramos Maria Isabel</v>
          </cell>
          <cell r="C113" t="str">
            <v>FACTURACION Y MEDICION</v>
          </cell>
          <cell r="D113" t="str">
            <v>LECTURISTA NOTIFICADOR</v>
          </cell>
          <cell r="E113">
            <v>148.08000000000001</v>
          </cell>
          <cell r="F113">
            <v>4442.4000000000005</v>
          </cell>
          <cell r="G113" t="str">
            <v>LURI-720227-5V1</v>
          </cell>
          <cell r="H113" t="str">
            <v>LURI-720227-MVZCMS07</v>
          </cell>
          <cell r="I113">
            <v>26356</v>
          </cell>
          <cell r="K113" t="str">
            <v>Femenino</v>
          </cell>
          <cell r="M113">
            <v>9057202914</v>
          </cell>
          <cell r="N113">
            <v>38593</v>
          </cell>
          <cell r="P113">
            <v>318278562</v>
          </cell>
          <cell r="S113">
            <v>72</v>
          </cell>
        </row>
        <row r="114">
          <cell r="A114">
            <v>51380</v>
          </cell>
          <cell r="B114" t="str">
            <v>Medrano Moreno Daniel</v>
          </cell>
          <cell r="C114" t="str">
            <v>MANTENIMIENTO  Y ELECTROMECANICOS</v>
          </cell>
          <cell r="D114" t="str">
            <v>MECANICO PLANTA AGUAS NEGRAS</v>
          </cell>
          <cell r="E114">
            <v>226.56</v>
          </cell>
          <cell r="F114">
            <v>6796.8</v>
          </cell>
          <cell r="G114" t="str">
            <v>MEMD-720519-C51</v>
          </cell>
          <cell r="H114" t="str">
            <v>MEMD-720519-HTSDRN03</v>
          </cell>
          <cell r="I114">
            <v>26438</v>
          </cell>
          <cell r="K114" t="str">
            <v>Masculino</v>
          </cell>
          <cell r="M114">
            <v>49887234679</v>
          </cell>
          <cell r="N114">
            <v>38614</v>
          </cell>
          <cell r="P114">
            <v>318278843</v>
          </cell>
          <cell r="S114">
            <v>72</v>
          </cell>
        </row>
        <row r="115">
          <cell r="A115">
            <v>51390</v>
          </cell>
          <cell r="B115" t="str">
            <v>Del Angel Dominguez Emilio</v>
          </cell>
          <cell r="C115" t="str">
            <v>CARCAMO MONTEALTO</v>
          </cell>
          <cell r="D115" t="str">
            <v>OPERADOR DE CARCAMO</v>
          </cell>
          <cell r="E115">
            <v>233.49</v>
          </cell>
          <cell r="F115">
            <v>7004.7000000000007</v>
          </cell>
          <cell r="G115" t="str">
            <v>AEDE-831006-ES6</v>
          </cell>
          <cell r="H115" t="str">
            <v>AEDE-831006-HVZNMM02</v>
          </cell>
          <cell r="I115">
            <v>30595</v>
          </cell>
          <cell r="K115" t="str">
            <v>Masculino</v>
          </cell>
          <cell r="M115">
            <v>9008339195</v>
          </cell>
          <cell r="N115">
            <v>38619</v>
          </cell>
          <cell r="P115">
            <v>318277640</v>
          </cell>
          <cell r="S115">
            <v>72</v>
          </cell>
        </row>
        <row r="116">
          <cell r="A116">
            <v>51410</v>
          </cell>
          <cell r="B116" t="str">
            <v>Sarmiento Hernandez Victor Manuel</v>
          </cell>
          <cell r="C116" t="str">
            <v>CONTROL Y REZAGO</v>
          </cell>
          <cell r="D116" t="str">
            <v>LIMITADOR REANUDADOR</v>
          </cell>
          <cell r="E116">
            <v>154.96</v>
          </cell>
          <cell r="F116">
            <v>4648.8</v>
          </cell>
          <cell r="G116" t="str">
            <v>SAHV-860107-SF1</v>
          </cell>
          <cell r="H116" t="str">
            <v>SAHV-860107-HVZRRC08</v>
          </cell>
          <cell r="I116">
            <v>31419</v>
          </cell>
          <cell r="K116" t="str">
            <v>Masculino</v>
          </cell>
          <cell r="M116">
            <v>9048623848</v>
          </cell>
          <cell r="N116">
            <v>38653</v>
          </cell>
          <cell r="P116">
            <v>318279756</v>
          </cell>
          <cell r="S116">
            <v>72</v>
          </cell>
        </row>
        <row r="117">
          <cell r="A117">
            <v>51430</v>
          </cell>
          <cell r="B117" t="str">
            <v>Guzman Gamez Valentin</v>
          </cell>
          <cell r="C117" t="str">
            <v>MANTENIMIENTO  Y ELECTROMECANICOS</v>
          </cell>
          <cell r="D117" t="str">
            <v>AYUDANTE GENERAL</v>
          </cell>
          <cell r="E117">
            <v>148.08000000000001</v>
          </cell>
          <cell r="F117">
            <v>4442.4000000000005</v>
          </cell>
          <cell r="G117" t="str">
            <v>GUGV-750817-QCA</v>
          </cell>
          <cell r="H117" t="str">
            <v>GUGV-750817-HTSZML04</v>
          </cell>
          <cell r="I117">
            <v>27623</v>
          </cell>
          <cell r="K117" t="str">
            <v>Masculino</v>
          </cell>
          <cell r="M117">
            <v>49967575215</v>
          </cell>
          <cell r="N117">
            <v>38649</v>
          </cell>
          <cell r="P117">
            <v>318278179</v>
          </cell>
          <cell r="S117">
            <v>72</v>
          </cell>
        </row>
        <row r="118">
          <cell r="A118">
            <v>51450</v>
          </cell>
          <cell r="B118" t="str">
            <v>Castillo Castillo Francisco</v>
          </cell>
          <cell r="C118" t="str">
            <v>PADRON Y CENSO</v>
          </cell>
          <cell r="D118" t="str">
            <v>LECTURISTA NOTIFICADOR</v>
          </cell>
          <cell r="E118">
            <v>148.08000000000001</v>
          </cell>
          <cell r="F118">
            <v>4442.4000000000005</v>
          </cell>
          <cell r="G118" t="str">
            <v>CACF-840921-UJ8</v>
          </cell>
          <cell r="H118" t="str">
            <v>CACF-840921-HTSSSR00</v>
          </cell>
          <cell r="I118">
            <v>30946</v>
          </cell>
          <cell r="K118" t="str">
            <v>Masculino</v>
          </cell>
          <cell r="M118">
            <v>9058407413</v>
          </cell>
          <cell r="N118">
            <v>38659</v>
          </cell>
          <cell r="P118">
            <v>318277387</v>
          </cell>
          <cell r="S118">
            <v>72</v>
          </cell>
        </row>
        <row r="119">
          <cell r="A119">
            <v>51490</v>
          </cell>
          <cell r="B119" t="str">
            <v>Elizondo Gomez Ma Belem</v>
          </cell>
          <cell r="C119" t="str">
            <v>OFICINAS ADMINISTRATIVAS</v>
          </cell>
          <cell r="D119" t="str">
            <v>MENSAJERA</v>
          </cell>
          <cell r="E119">
            <v>134.34</v>
          </cell>
          <cell r="F119">
            <v>4030.2000000000003</v>
          </cell>
          <cell r="G119" t="str">
            <v>EIGM-641230-220</v>
          </cell>
          <cell r="H119" t="str">
            <v>EIGM-641230-MTSLML05</v>
          </cell>
          <cell r="I119">
            <v>23741</v>
          </cell>
          <cell r="K119" t="str">
            <v>Femenino</v>
          </cell>
          <cell r="M119">
            <v>49836438280</v>
          </cell>
          <cell r="N119">
            <v>38696</v>
          </cell>
          <cell r="P119">
            <v>318277743</v>
          </cell>
          <cell r="S119">
            <v>72</v>
          </cell>
        </row>
        <row r="120">
          <cell r="A120">
            <v>51500</v>
          </cell>
          <cell r="B120" t="str">
            <v>Nuñez Torres Simon</v>
          </cell>
          <cell r="C120" t="str">
            <v>CARCAMO SANTA ELENA</v>
          </cell>
          <cell r="D120" t="str">
            <v>OPERADOR DE CARCAMO</v>
          </cell>
          <cell r="E120">
            <v>233.49</v>
          </cell>
          <cell r="F120">
            <v>7004.7000000000007</v>
          </cell>
          <cell r="G120" t="str">
            <v>NUTS-791116-NK7</v>
          </cell>
          <cell r="H120" t="str">
            <v>NUTS-791116-HSPXRM09</v>
          </cell>
          <cell r="I120">
            <v>29175</v>
          </cell>
          <cell r="K120" t="str">
            <v>Masculino</v>
          </cell>
          <cell r="M120">
            <v>9987914059</v>
          </cell>
          <cell r="N120">
            <v>38708</v>
          </cell>
          <cell r="P120">
            <v>318279019</v>
          </cell>
          <cell r="S120">
            <v>72</v>
          </cell>
        </row>
        <row r="121">
          <cell r="A121">
            <v>51520</v>
          </cell>
          <cell r="B121" t="str">
            <v>Martinez Perez Clemente</v>
          </cell>
          <cell r="C121" t="str">
            <v>SECTOR OP EPYV</v>
          </cell>
          <cell r="D121" t="str">
            <v>OPERADOR DE DIVX OFICIOS XAX MULTIHABILI</v>
          </cell>
          <cell r="E121">
            <v>199.73</v>
          </cell>
          <cell r="F121">
            <v>5991.9</v>
          </cell>
          <cell r="G121" t="str">
            <v>MAPC-760701-GY2</v>
          </cell>
          <cell r="H121" t="str">
            <v>MAPC-760701-HTSRRL01</v>
          </cell>
          <cell r="I121">
            <v>27942</v>
          </cell>
          <cell r="K121" t="str">
            <v>Masculino</v>
          </cell>
          <cell r="M121">
            <v>49947676398</v>
          </cell>
          <cell r="N121">
            <v>38720</v>
          </cell>
          <cell r="P121">
            <v>318278683</v>
          </cell>
          <cell r="S121">
            <v>72</v>
          </cell>
        </row>
        <row r="122">
          <cell r="A122">
            <v>51570</v>
          </cell>
          <cell r="B122" t="str">
            <v>Leon Salas Javier Antonio</v>
          </cell>
          <cell r="C122" t="str">
            <v>FACTURACION Y MEDICION</v>
          </cell>
          <cell r="D122" t="str">
            <v>AYUDANTE GENERAL</v>
          </cell>
          <cell r="E122">
            <v>148.08000000000001</v>
          </cell>
          <cell r="F122">
            <v>4442.4000000000005</v>
          </cell>
          <cell r="G122" t="str">
            <v>LESJ-840904-FK1</v>
          </cell>
          <cell r="H122" t="str">
            <v>LESJ-840904-HTSNLV01</v>
          </cell>
          <cell r="I122">
            <v>30929</v>
          </cell>
          <cell r="K122" t="str">
            <v>Masculino</v>
          </cell>
          <cell r="M122">
            <v>9048453261</v>
          </cell>
          <cell r="N122">
            <v>38756</v>
          </cell>
          <cell r="P122">
            <v>318278517</v>
          </cell>
          <cell r="S122">
            <v>72</v>
          </cell>
        </row>
        <row r="123">
          <cell r="A123">
            <v>51580</v>
          </cell>
          <cell r="B123" t="str">
            <v>Barron Martinez Gwendolyne Yahaira</v>
          </cell>
          <cell r="C123" t="str">
            <v>OFICINA CUAUHTEMOC</v>
          </cell>
          <cell r="D123" t="str">
            <v>CAPTURISTA</v>
          </cell>
          <cell r="E123">
            <v>158.38</v>
          </cell>
          <cell r="F123">
            <v>4751.3999999999996</v>
          </cell>
          <cell r="G123" t="str">
            <v>BAMG-820128-VC3</v>
          </cell>
          <cell r="H123" t="str">
            <v>BAMG-820128-MVZRRW02</v>
          </cell>
          <cell r="I123">
            <v>29979</v>
          </cell>
          <cell r="K123" t="str">
            <v>Femenino</v>
          </cell>
          <cell r="M123">
            <v>9068203786</v>
          </cell>
          <cell r="N123">
            <v>38763</v>
          </cell>
          <cell r="P123">
            <v>318277293</v>
          </cell>
          <cell r="S123">
            <v>72</v>
          </cell>
        </row>
        <row r="124">
          <cell r="A124">
            <v>51690</v>
          </cell>
          <cell r="B124" t="str">
            <v>Cruz Campos Jose De Jesus</v>
          </cell>
          <cell r="C124" t="str">
            <v>SECTOR OP EPYV</v>
          </cell>
          <cell r="D124" t="str">
            <v>AYUDANTE GENERAL</v>
          </cell>
          <cell r="E124">
            <v>148.08000000000001</v>
          </cell>
          <cell r="F124">
            <v>4442.4000000000005</v>
          </cell>
          <cell r="G124" t="str">
            <v>CUCJ-821112-MZ9</v>
          </cell>
          <cell r="H124" t="str">
            <v>CUCJ-821112-HTSRMS06</v>
          </cell>
          <cell r="I124">
            <v>30267</v>
          </cell>
          <cell r="K124" t="str">
            <v>Masculino</v>
          </cell>
          <cell r="M124">
            <v>49008208156</v>
          </cell>
          <cell r="N124">
            <v>38814</v>
          </cell>
          <cell r="P124">
            <v>318277529</v>
          </cell>
          <cell r="S124">
            <v>72</v>
          </cell>
        </row>
        <row r="125">
          <cell r="A125">
            <v>51710</v>
          </cell>
          <cell r="B125" t="str">
            <v>Bonilla Reyes Jose Antonio</v>
          </cell>
          <cell r="C125" t="str">
            <v>SECTOR ALTAMIRA CENTRO NORTE</v>
          </cell>
          <cell r="D125" t="str">
            <v>AYUDANTE GENERAL</v>
          </cell>
          <cell r="E125">
            <v>148.08000000000001</v>
          </cell>
          <cell r="F125">
            <v>4442.4000000000005</v>
          </cell>
          <cell r="G125" t="str">
            <v>BORA-671201-CT9</v>
          </cell>
          <cell r="H125" t="str">
            <v>BORA-671201-HTSNYN07</v>
          </cell>
          <cell r="I125">
            <v>24807</v>
          </cell>
          <cell r="K125" t="str">
            <v>Masculino</v>
          </cell>
          <cell r="M125">
            <v>49856750853</v>
          </cell>
          <cell r="N125">
            <v>38838</v>
          </cell>
          <cell r="P125">
            <v>318277332</v>
          </cell>
          <cell r="S125">
            <v>72</v>
          </cell>
        </row>
        <row r="126">
          <cell r="A126">
            <v>51730</v>
          </cell>
          <cell r="B126" t="str">
            <v>Reyes Jasso Julio Enrique</v>
          </cell>
          <cell r="C126" t="str">
            <v>SECTOR PROYECTOS</v>
          </cell>
          <cell r="D126" t="str">
            <v>AYUDANTE GENERAL</v>
          </cell>
          <cell r="E126">
            <v>148.08000000000001</v>
          </cell>
          <cell r="F126">
            <v>4442.4000000000005</v>
          </cell>
          <cell r="G126" t="str">
            <v>REJJ-741210-FH4</v>
          </cell>
          <cell r="H126" t="str">
            <v>REJJ-741210-HTSYSL01</v>
          </cell>
          <cell r="I126">
            <v>27373</v>
          </cell>
          <cell r="K126" t="str">
            <v>Masculino</v>
          </cell>
          <cell r="M126">
            <v>49897451073</v>
          </cell>
          <cell r="N126">
            <v>38849</v>
          </cell>
          <cell r="P126">
            <v>318279411</v>
          </cell>
          <cell r="S126">
            <v>72</v>
          </cell>
        </row>
        <row r="127">
          <cell r="A127">
            <v>51740</v>
          </cell>
          <cell r="B127" t="str">
            <v>Leon Gonzalez Sianey</v>
          </cell>
          <cell r="C127" t="str">
            <v>FACTURACION Y MEDICION</v>
          </cell>
          <cell r="D127" t="str">
            <v>LECTURISTA NOTIFICADOR</v>
          </cell>
          <cell r="E127">
            <v>148.08000000000001</v>
          </cell>
          <cell r="F127">
            <v>4442.4000000000005</v>
          </cell>
          <cell r="G127" t="str">
            <v>LEGS-850127-RR7</v>
          </cell>
          <cell r="H127" t="str">
            <v>LEGS-850127-MTSNNN06</v>
          </cell>
          <cell r="I127">
            <v>31074</v>
          </cell>
          <cell r="K127" t="str">
            <v>Femenino</v>
          </cell>
          <cell r="M127">
            <v>9048551205</v>
          </cell>
          <cell r="N127">
            <v>38852</v>
          </cell>
          <cell r="P127">
            <v>56717390244</v>
          </cell>
          <cell r="S127">
            <v>14</v>
          </cell>
        </row>
        <row r="128">
          <cell r="A128">
            <v>51770</v>
          </cell>
          <cell r="B128" t="str">
            <v>Guerrero Lopez Laura Teresa</v>
          </cell>
          <cell r="C128" t="str">
            <v>MODULO EMILIO PORTES GIL</v>
          </cell>
          <cell r="D128" t="str">
            <v>CAPTURISTA</v>
          </cell>
          <cell r="E128">
            <v>158.38999999999999</v>
          </cell>
          <cell r="F128">
            <v>4751.7</v>
          </cell>
          <cell r="G128" t="str">
            <v>GULL-791024-8Z2</v>
          </cell>
          <cell r="H128" t="str">
            <v>GULL-791024-MTSRPR03</v>
          </cell>
          <cell r="I128">
            <v>29152</v>
          </cell>
          <cell r="K128" t="str">
            <v>Femenino</v>
          </cell>
          <cell r="M128">
            <v>9007905426</v>
          </cell>
          <cell r="N128">
            <v>38869</v>
          </cell>
          <cell r="P128">
            <v>318278124</v>
          </cell>
          <cell r="S128">
            <v>72</v>
          </cell>
        </row>
        <row r="129">
          <cell r="A129">
            <v>51780</v>
          </cell>
          <cell r="B129" t="str">
            <v>Chavez Aguilar Martha Olivia</v>
          </cell>
          <cell r="C129" t="str">
            <v>FACTURACION Y MEDICION</v>
          </cell>
          <cell r="D129" t="str">
            <v>LECTURISTA NOTIFICADOR</v>
          </cell>
          <cell r="E129">
            <v>148.08000000000001</v>
          </cell>
          <cell r="F129">
            <v>4442.4000000000005</v>
          </cell>
          <cell r="G129" t="str">
            <v>CAAM-830129-RC7</v>
          </cell>
          <cell r="H129" t="str">
            <v>CAAM-830129-MTSHGR08</v>
          </cell>
          <cell r="I129">
            <v>30345</v>
          </cell>
          <cell r="K129" t="str">
            <v>Femenino</v>
          </cell>
          <cell r="M129">
            <v>9068310938</v>
          </cell>
          <cell r="N129">
            <v>38868</v>
          </cell>
          <cell r="P129">
            <v>318277435</v>
          </cell>
          <cell r="S129">
            <v>72</v>
          </cell>
        </row>
        <row r="130">
          <cell r="A130">
            <v>51790</v>
          </cell>
          <cell r="B130" t="str">
            <v>Lopez Perez Elizabeth</v>
          </cell>
          <cell r="C130" t="str">
            <v>FACTURACION Y MEDICION</v>
          </cell>
          <cell r="D130" t="str">
            <v>CAPTURISTA</v>
          </cell>
          <cell r="E130">
            <v>158.38999999999999</v>
          </cell>
          <cell r="F130">
            <v>4751.7</v>
          </cell>
          <cell r="G130" t="str">
            <v>LOPE-770614-CG0</v>
          </cell>
          <cell r="H130" t="str">
            <v>LOPE-770614-MTSPRL05</v>
          </cell>
          <cell r="I130">
            <v>28290</v>
          </cell>
          <cell r="K130" t="str">
            <v>Femenino</v>
          </cell>
          <cell r="M130">
            <v>49957762211</v>
          </cell>
          <cell r="N130">
            <v>38869</v>
          </cell>
          <cell r="P130">
            <v>596888666</v>
          </cell>
          <cell r="S130">
            <v>72</v>
          </cell>
        </row>
        <row r="131">
          <cell r="A131">
            <v>51800</v>
          </cell>
          <cell r="B131" t="str">
            <v>Sanchez Bartolo Flor Alicia</v>
          </cell>
          <cell r="C131" t="str">
            <v>SUBGERENCIA COMERCIAL</v>
          </cell>
          <cell r="D131" t="str">
            <v>CAPTURISTA</v>
          </cell>
          <cell r="E131">
            <v>158.38999999999999</v>
          </cell>
          <cell r="F131">
            <v>4751.7</v>
          </cell>
          <cell r="G131" t="str">
            <v>SABF-880118-654</v>
          </cell>
          <cell r="H131" t="str">
            <v>SABF-880118-MTSNRL08</v>
          </cell>
          <cell r="I131">
            <v>32160</v>
          </cell>
          <cell r="K131" t="str">
            <v>Femenino</v>
          </cell>
          <cell r="M131">
            <v>9068840017</v>
          </cell>
          <cell r="N131">
            <v>38859</v>
          </cell>
          <cell r="P131">
            <v>318279653</v>
          </cell>
          <cell r="S131">
            <v>72</v>
          </cell>
        </row>
        <row r="132">
          <cell r="A132">
            <v>51810</v>
          </cell>
          <cell r="B132" t="str">
            <v>Ortiz Martinez Jesus</v>
          </cell>
          <cell r="C132" t="str">
            <v>SECTOR DUPORT</v>
          </cell>
          <cell r="D132" t="str">
            <v>AYUDANTE GENERAL</v>
          </cell>
          <cell r="E132">
            <v>148.08000000000001</v>
          </cell>
          <cell r="F132">
            <v>4442.4000000000005</v>
          </cell>
          <cell r="G132" t="str">
            <v>OIMJ-701225-E81</v>
          </cell>
          <cell r="H132" t="str">
            <v>OIMJ-701225-HVZRRS05</v>
          </cell>
          <cell r="I132">
            <v>25927</v>
          </cell>
          <cell r="K132" t="str">
            <v>Masculino</v>
          </cell>
          <cell r="M132">
            <v>72027000651</v>
          </cell>
          <cell r="N132">
            <v>38899</v>
          </cell>
          <cell r="P132">
            <v>318279091</v>
          </cell>
          <cell r="S132">
            <v>72</v>
          </cell>
        </row>
        <row r="133">
          <cell r="A133">
            <v>51830</v>
          </cell>
          <cell r="B133" t="str">
            <v>Piña Fernandez David Noel</v>
          </cell>
          <cell r="C133" t="str">
            <v>MANTENIMIENTO  Y ELECTROMECANICOS</v>
          </cell>
          <cell r="D133" t="str">
            <v>MECANICO PLANTA AGUAS NEGRAS</v>
          </cell>
          <cell r="E133">
            <v>226.55</v>
          </cell>
          <cell r="F133">
            <v>6796.5</v>
          </cell>
          <cell r="G133" t="str">
            <v>PIFD-810316-2W8</v>
          </cell>
          <cell r="H133" t="str">
            <v>PIFD-810316-HGRXRV13</v>
          </cell>
          <cell r="I133">
            <v>29661</v>
          </cell>
          <cell r="K133" t="str">
            <v>Masculino</v>
          </cell>
          <cell r="M133">
            <v>49968162591</v>
          </cell>
          <cell r="N133">
            <v>38924</v>
          </cell>
          <cell r="P133">
            <v>318279242</v>
          </cell>
          <cell r="S133">
            <v>72</v>
          </cell>
        </row>
        <row r="134">
          <cell r="A134">
            <v>51840</v>
          </cell>
          <cell r="B134" t="str">
            <v>Gonzalez Aguilar Luis Fernando</v>
          </cell>
          <cell r="C134" t="str">
            <v>SECTOR ALTAMIRA CENTRO NORTE</v>
          </cell>
          <cell r="D134" t="str">
            <v>AYUDANTE GENERAL</v>
          </cell>
          <cell r="E134">
            <v>148.08000000000001</v>
          </cell>
          <cell r="F134">
            <v>4442.4000000000005</v>
          </cell>
          <cell r="G134" t="str">
            <v>GOAL-871206-IV5</v>
          </cell>
          <cell r="H134" t="str">
            <v>GOAL-871206-HVZNGS09</v>
          </cell>
          <cell r="I134">
            <v>32117</v>
          </cell>
          <cell r="K134" t="str">
            <v>Masculino</v>
          </cell>
          <cell r="M134">
            <v>9068763359</v>
          </cell>
          <cell r="N134">
            <v>38924</v>
          </cell>
          <cell r="P134">
            <v>318278058</v>
          </cell>
          <cell r="S134">
            <v>72</v>
          </cell>
        </row>
        <row r="135">
          <cell r="A135">
            <v>51850</v>
          </cell>
          <cell r="B135" t="str">
            <v>Gonzalez Castillo Miguel Angel</v>
          </cell>
          <cell r="C135" t="str">
            <v>PTAX ALTAMIRA</v>
          </cell>
          <cell r="D135" t="str">
            <v>OPERADOR DE DE DIVERSOS OFICIOS</v>
          </cell>
          <cell r="E135">
            <v>151.53</v>
          </cell>
          <cell r="F135">
            <v>4545.8999999999996</v>
          </cell>
          <cell r="G135" t="str">
            <v>GOCM-780927-UG6</v>
          </cell>
          <cell r="H135" t="str">
            <v>GOCM-780927-HTSNSG02</v>
          </cell>
          <cell r="I135">
            <v>28760</v>
          </cell>
          <cell r="K135" t="str">
            <v>Masculino</v>
          </cell>
          <cell r="M135">
            <v>9997843595</v>
          </cell>
          <cell r="N135">
            <v>38924</v>
          </cell>
          <cell r="P135">
            <v>318278076</v>
          </cell>
          <cell r="S135">
            <v>72</v>
          </cell>
        </row>
        <row r="136">
          <cell r="A136">
            <v>51860</v>
          </cell>
          <cell r="B136" t="str">
            <v>Ramirez Galindo Felix Eugenio</v>
          </cell>
          <cell r="C136" t="str">
            <v>SECTOR ALTAMIRA SUR</v>
          </cell>
          <cell r="D136" t="str">
            <v>ALBAÑIL</v>
          </cell>
          <cell r="E136">
            <v>161.83000000000001</v>
          </cell>
          <cell r="F136">
            <v>4854.9000000000005</v>
          </cell>
          <cell r="G136" t="str">
            <v>RAGF-820801-IAA</v>
          </cell>
          <cell r="H136" t="str">
            <v>RAGF-820801-HTSMLL03</v>
          </cell>
          <cell r="I136">
            <v>30164</v>
          </cell>
          <cell r="K136" t="str">
            <v>Masculino</v>
          </cell>
          <cell r="M136">
            <v>9008205404</v>
          </cell>
          <cell r="N136">
            <v>38930</v>
          </cell>
          <cell r="P136">
            <v>318279336</v>
          </cell>
          <cell r="S136">
            <v>72</v>
          </cell>
        </row>
        <row r="137">
          <cell r="A137">
            <v>51880</v>
          </cell>
          <cell r="B137" t="str">
            <v>Resendiz Escobedo Maria Cristina</v>
          </cell>
          <cell r="C137" t="str">
            <v>FACTURACION Y MEDICION</v>
          </cell>
          <cell r="D137" t="str">
            <v>LECTURISTA NOTIFICADOR</v>
          </cell>
          <cell r="E137">
            <v>148.08000000000001</v>
          </cell>
          <cell r="F137">
            <v>4442.4000000000005</v>
          </cell>
          <cell r="G137" t="str">
            <v>REEC-800605-H48</v>
          </cell>
          <cell r="H137" t="str">
            <v>REEC-800605-MTSSSR06</v>
          </cell>
          <cell r="I137">
            <v>29377</v>
          </cell>
          <cell r="K137" t="str">
            <v>Femenino</v>
          </cell>
          <cell r="M137">
            <v>9018021072</v>
          </cell>
          <cell r="N137">
            <v>38929</v>
          </cell>
          <cell r="P137">
            <v>318279390</v>
          </cell>
          <cell r="S137">
            <v>72</v>
          </cell>
        </row>
        <row r="138">
          <cell r="A138">
            <v>51930</v>
          </cell>
          <cell r="B138" t="str">
            <v>Santiago Barrios Elizama</v>
          </cell>
          <cell r="C138" t="str">
            <v>ATENCION A USUARIOS</v>
          </cell>
          <cell r="D138" t="str">
            <v>MENSAJERA</v>
          </cell>
          <cell r="E138">
            <v>134.35</v>
          </cell>
          <cell r="F138">
            <v>4030.5</v>
          </cell>
          <cell r="G138" t="str">
            <v>SABE-790628-865</v>
          </cell>
          <cell r="H138" t="str">
            <v>SABE-790628-MTSNRL09</v>
          </cell>
          <cell r="I138">
            <v>29034</v>
          </cell>
          <cell r="K138" t="str">
            <v>Femenino</v>
          </cell>
          <cell r="M138">
            <v>9087902673</v>
          </cell>
          <cell r="N138">
            <v>38954</v>
          </cell>
          <cell r="P138">
            <v>318279729</v>
          </cell>
          <cell r="S138">
            <v>72</v>
          </cell>
        </row>
        <row r="139">
          <cell r="A139">
            <v>51950</v>
          </cell>
          <cell r="B139" t="str">
            <v>Fregoso Garza Jose Cruz</v>
          </cell>
          <cell r="C139" t="str">
            <v>CONTROL Y REZAGO</v>
          </cell>
          <cell r="D139" t="str">
            <v>LIMITADOR REANUDADOR</v>
          </cell>
          <cell r="E139">
            <v>154.96</v>
          </cell>
          <cell r="F139">
            <v>4648.8</v>
          </cell>
          <cell r="G139" t="str">
            <v>FEGC-740325-ISA</v>
          </cell>
          <cell r="H139" t="str">
            <v>FEGC-740325-HTSRRR02</v>
          </cell>
          <cell r="I139">
            <v>27113</v>
          </cell>
          <cell r="K139" t="str">
            <v>Masculino</v>
          </cell>
          <cell r="M139">
            <v>49927475050</v>
          </cell>
          <cell r="N139">
            <v>38961</v>
          </cell>
          <cell r="P139">
            <v>318277891</v>
          </cell>
          <cell r="S139">
            <v>72</v>
          </cell>
        </row>
        <row r="140">
          <cell r="A140">
            <v>51970</v>
          </cell>
          <cell r="B140" t="str">
            <v>Alvarado Gonzalez Carlos Cesar</v>
          </cell>
          <cell r="C140" t="str">
            <v>CONTROL Y REZAGO</v>
          </cell>
          <cell r="D140" t="str">
            <v>LIMITADOR REANUDADOR</v>
          </cell>
          <cell r="E140">
            <v>154.96</v>
          </cell>
          <cell r="F140">
            <v>4648.8</v>
          </cell>
          <cell r="G140" t="str">
            <v>AAGC-891031-SL2</v>
          </cell>
          <cell r="H140" t="str">
            <v>AAGC-891031-HTSLNR03</v>
          </cell>
          <cell r="I140">
            <v>32812</v>
          </cell>
          <cell r="K140" t="str">
            <v>Masculino</v>
          </cell>
          <cell r="M140">
            <v>9068974139</v>
          </cell>
          <cell r="N140">
            <v>38966</v>
          </cell>
          <cell r="P140">
            <v>318277154</v>
          </cell>
          <cell r="S140">
            <v>72</v>
          </cell>
        </row>
        <row r="141">
          <cell r="A141">
            <v>51980</v>
          </cell>
          <cell r="B141" t="str">
            <v>Reyes Flores Maria De Lourdes</v>
          </cell>
          <cell r="C141" t="str">
            <v>FACTURACION Y MEDICION</v>
          </cell>
          <cell r="D141" t="str">
            <v>LECTURISTA NOTIFICADOR</v>
          </cell>
          <cell r="E141">
            <v>148.08000000000001</v>
          </cell>
          <cell r="F141">
            <v>4442.4000000000005</v>
          </cell>
          <cell r="G141" t="str">
            <v>REFL-871028-UU4</v>
          </cell>
          <cell r="H141" t="str">
            <v>REFL-871028-MTSYLR03</v>
          </cell>
          <cell r="I141">
            <v>32078</v>
          </cell>
          <cell r="K141" t="str">
            <v>Femenino</v>
          </cell>
          <cell r="M141">
            <v>9068778993</v>
          </cell>
          <cell r="N141">
            <v>38967</v>
          </cell>
          <cell r="P141">
            <v>318279402</v>
          </cell>
          <cell r="S141">
            <v>72</v>
          </cell>
        </row>
        <row r="142">
          <cell r="A142">
            <v>51990</v>
          </cell>
          <cell r="B142" t="str">
            <v>Cepeda Briones Maria Isabel</v>
          </cell>
          <cell r="C142" t="str">
            <v>FACTURACION Y MEDICION</v>
          </cell>
          <cell r="D142" t="str">
            <v>LECTURISTA NOTIFICADOR</v>
          </cell>
          <cell r="E142">
            <v>148.08000000000001</v>
          </cell>
          <cell r="F142">
            <v>4442.4000000000005</v>
          </cell>
          <cell r="G142" t="str">
            <v>CEBI-711119-T90</v>
          </cell>
          <cell r="H142" t="str">
            <v>CEBI-711119-MTSPRS06</v>
          </cell>
          <cell r="I142">
            <v>26256</v>
          </cell>
          <cell r="K142" t="str">
            <v>Femenino</v>
          </cell>
          <cell r="M142">
            <v>9067104324</v>
          </cell>
          <cell r="N142">
            <v>38973</v>
          </cell>
          <cell r="P142">
            <v>318277417</v>
          </cell>
          <cell r="S142">
            <v>72</v>
          </cell>
        </row>
        <row r="143">
          <cell r="A143">
            <v>52020</v>
          </cell>
          <cell r="B143" t="str">
            <v>Valdez Flores Jose Luis</v>
          </cell>
          <cell r="C143" t="str">
            <v>CONTROL Y REZAGO</v>
          </cell>
          <cell r="D143" t="str">
            <v>CHOFER</v>
          </cell>
          <cell r="E143">
            <v>158.38</v>
          </cell>
          <cell r="F143">
            <v>4751.3999999999996</v>
          </cell>
          <cell r="G143" t="str">
            <v>VAFL-711028-N6A</v>
          </cell>
          <cell r="H143" t="str">
            <v>VAFL-711028-HVZLLS02</v>
          </cell>
          <cell r="I143">
            <v>26234</v>
          </cell>
          <cell r="K143" t="str">
            <v>Masculino</v>
          </cell>
          <cell r="M143">
            <v>9897240777</v>
          </cell>
          <cell r="N143">
            <v>38979</v>
          </cell>
          <cell r="P143">
            <v>318279943</v>
          </cell>
          <cell r="S143">
            <v>72</v>
          </cell>
        </row>
        <row r="144">
          <cell r="A144">
            <v>52050</v>
          </cell>
          <cell r="B144" t="str">
            <v>Garcia Ramirez Norma Alejandra</v>
          </cell>
          <cell r="C144" t="str">
            <v>FACTURACION Y MEDICION</v>
          </cell>
          <cell r="D144" t="str">
            <v>LECTURISTA NOTIFICADOR</v>
          </cell>
          <cell r="E144">
            <v>148.08000000000001</v>
          </cell>
          <cell r="F144">
            <v>4442.4000000000005</v>
          </cell>
          <cell r="G144" t="str">
            <v>GARN-710128-SQ7</v>
          </cell>
          <cell r="H144" t="str">
            <v>GARN-710128-MTSRMR07</v>
          </cell>
          <cell r="I144">
            <v>25961</v>
          </cell>
          <cell r="K144" t="str">
            <v>Femenino</v>
          </cell>
          <cell r="M144">
            <v>9907127758</v>
          </cell>
          <cell r="N144">
            <v>38991</v>
          </cell>
          <cell r="P144">
            <v>318277985</v>
          </cell>
          <cell r="S144">
            <v>72</v>
          </cell>
        </row>
        <row r="145">
          <cell r="A145">
            <v>52060</v>
          </cell>
          <cell r="B145" t="str">
            <v>Rubio Olvera Imelda</v>
          </cell>
          <cell r="C145" t="str">
            <v>FACTURACION Y MEDICION</v>
          </cell>
          <cell r="D145" t="str">
            <v>CAPTURISTA</v>
          </cell>
          <cell r="E145">
            <v>158.38999999999999</v>
          </cell>
          <cell r="F145">
            <v>4751.7</v>
          </cell>
          <cell r="G145" t="str">
            <v>RUOI-760703-C48</v>
          </cell>
          <cell r="H145" t="str">
            <v>RUOI-760703-MTSBLM04</v>
          </cell>
          <cell r="I145">
            <v>27944</v>
          </cell>
          <cell r="K145" t="str">
            <v>Femenino</v>
          </cell>
          <cell r="M145">
            <v>9067605155</v>
          </cell>
          <cell r="N145">
            <v>38991</v>
          </cell>
          <cell r="P145">
            <v>318279550</v>
          </cell>
          <cell r="S145">
            <v>72</v>
          </cell>
        </row>
        <row r="146">
          <cell r="A146">
            <v>52070</v>
          </cell>
          <cell r="B146" t="str">
            <v>Azuara Mendoza Jesus Santiago</v>
          </cell>
          <cell r="C146" t="str">
            <v>MANTENIMIENTO  Y ELECTROMECANICOS</v>
          </cell>
          <cell r="D146" t="str">
            <v>AYUDANTE</v>
          </cell>
          <cell r="E146">
            <v>148.08000000000001</v>
          </cell>
          <cell r="F146">
            <v>4442.4000000000005</v>
          </cell>
          <cell r="G146" t="str">
            <v>AUMJ-800414-KN9</v>
          </cell>
          <cell r="H146" t="str">
            <v>AUMJ-800414-HTSZNS05</v>
          </cell>
          <cell r="I146">
            <v>29325</v>
          </cell>
          <cell r="K146" t="str">
            <v>Masculino</v>
          </cell>
          <cell r="M146">
            <v>49968085727</v>
          </cell>
          <cell r="N146">
            <v>38991</v>
          </cell>
          <cell r="P146">
            <v>318277239</v>
          </cell>
          <cell r="S146">
            <v>72</v>
          </cell>
        </row>
        <row r="147">
          <cell r="A147">
            <v>52080</v>
          </cell>
          <cell r="B147" t="str">
            <v>Nuñez Torres Juan Manuel</v>
          </cell>
          <cell r="C147" t="str">
            <v>SECTOR ESTEROS</v>
          </cell>
          <cell r="D147" t="str">
            <v>PLOMERO</v>
          </cell>
          <cell r="E147">
            <v>154.97</v>
          </cell>
          <cell r="F147">
            <v>4649.1000000000004</v>
          </cell>
          <cell r="G147" t="str">
            <v>NUTJ-771208-1K4</v>
          </cell>
          <cell r="H147" t="str">
            <v>NUTJ-771208-HTSXRN08</v>
          </cell>
          <cell r="I147">
            <v>28467</v>
          </cell>
          <cell r="K147" t="str">
            <v>Masculino</v>
          </cell>
          <cell r="M147">
            <v>9067706995</v>
          </cell>
          <cell r="N147">
            <v>38993</v>
          </cell>
          <cell r="P147">
            <v>318279028</v>
          </cell>
          <cell r="S147">
            <v>72</v>
          </cell>
        </row>
        <row r="148">
          <cell r="A148">
            <v>52090</v>
          </cell>
          <cell r="B148" t="str">
            <v>Leon Bandala Gustavo</v>
          </cell>
          <cell r="C148" t="str">
            <v>MANTENIMIENTO  Y ELECTROMECANICOS</v>
          </cell>
          <cell r="D148" t="str">
            <v>VELADOR</v>
          </cell>
          <cell r="E148">
            <v>148.08000000000001</v>
          </cell>
          <cell r="F148">
            <v>4442.4000000000005</v>
          </cell>
          <cell r="G148" t="str">
            <v>LEBG-761106-GW6</v>
          </cell>
          <cell r="H148" t="str">
            <v>LEBG-761106-HVZNNS05</v>
          </cell>
          <cell r="I148">
            <v>28070</v>
          </cell>
          <cell r="K148" t="str">
            <v>Masculino</v>
          </cell>
          <cell r="M148">
            <v>92947673080</v>
          </cell>
          <cell r="N148">
            <v>38999</v>
          </cell>
          <cell r="P148">
            <v>318278487</v>
          </cell>
          <cell r="S148">
            <v>72</v>
          </cell>
        </row>
        <row r="149">
          <cell r="A149">
            <v>52110</v>
          </cell>
          <cell r="B149" t="str">
            <v>Hernandez Alvarez Juan Cosme</v>
          </cell>
          <cell r="C149" t="str">
            <v>SECTOR ALTAMIRA SUR</v>
          </cell>
          <cell r="D149" t="str">
            <v>AYUDANTE GENERAL</v>
          </cell>
          <cell r="E149">
            <v>148.08000000000001</v>
          </cell>
          <cell r="F149">
            <v>4442.4000000000005</v>
          </cell>
          <cell r="G149" t="str">
            <v>HEAJ-831018-FG7</v>
          </cell>
          <cell r="H149" t="str">
            <v>HEAJ-831018-HTSRLN03</v>
          </cell>
          <cell r="I149">
            <v>30607</v>
          </cell>
          <cell r="K149" t="str">
            <v>Masculino</v>
          </cell>
          <cell r="M149">
            <v>9018397167</v>
          </cell>
          <cell r="N149">
            <v>39007</v>
          </cell>
          <cell r="P149">
            <v>318278209</v>
          </cell>
          <cell r="S149">
            <v>72</v>
          </cell>
        </row>
        <row r="150">
          <cell r="A150">
            <v>52130</v>
          </cell>
          <cell r="B150" t="str">
            <v>Chavez Mar Baldomero</v>
          </cell>
          <cell r="C150" t="str">
            <v>SECTOR ALTAMIRA SUR</v>
          </cell>
          <cell r="D150" t="str">
            <v>CHOFER</v>
          </cell>
          <cell r="E150">
            <v>158.38999999999999</v>
          </cell>
          <cell r="F150">
            <v>4751.7</v>
          </cell>
          <cell r="G150" t="str">
            <v>CAMB-630929-4B7</v>
          </cell>
          <cell r="H150" t="str">
            <v>CAMB-630929-HVZHRL08</v>
          </cell>
          <cell r="I150">
            <v>23283</v>
          </cell>
          <cell r="K150" t="str">
            <v>Masculino</v>
          </cell>
          <cell r="M150">
            <v>49806335656</v>
          </cell>
          <cell r="N150">
            <v>39022</v>
          </cell>
          <cell r="P150">
            <v>318277453</v>
          </cell>
          <cell r="S150">
            <v>72</v>
          </cell>
        </row>
        <row r="151">
          <cell r="A151">
            <v>52150</v>
          </cell>
          <cell r="B151" t="str">
            <v>Ortega Sanchez Alfredo</v>
          </cell>
          <cell r="C151" t="str">
            <v>SECTOR ALTAMIRA SUR</v>
          </cell>
          <cell r="D151" t="str">
            <v>AYUDANTE GENERAL</v>
          </cell>
          <cell r="E151">
            <v>148.08000000000001</v>
          </cell>
          <cell r="F151">
            <v>4442.4000000000005</v>
          </cell>
          <cell r="G151" t="str">
            <v>OESA-820112-IJ0</v>
          </cell>
          <cell r="H151" t="str">
            <v>OESA-820112-HVZRNL00</v>
          </cell>
          <cell r="I151">
            <v>29963</v>
          </cell>
          <cell r="K151" t="str">
            <v>Masculino</v>
          </cell>
          <cell r="M151">
            <v>9068208314</v>
          </cell>
          <cell r="N151">
            <v>39043</v>
          </cell>
          <cell r="P151">
            <v>318279073</v>
          </cell>
          <cell r="S151">
            <v>72</v>
          </cell>
        </row>
        <row r="152">
          <cell r="A152">
            <v>52180</v>
          </cell>
          <cell r="B152" t="str">
            <v>Mar Ahumada Rigoberto</v>
          </cell>
          <cell r="C152" t="str">
            <v>SECTOR ALTAMIRA SUR</v>
          </cell>
          <cell r="D152" t="str">
            <v>ALBAÑIL</v>
          </cell>
          <cell r="E152">
            <v>161.84</v>
          </cell>
          <cell r="F152">
            <v>4855.2</v>
          </cell>
          <cell r="G152" t="str">
            <v>MAAR-770501-GC2</v>
          </cell>
          <cell r="H152" t="str">
            <v>MAAR-770501-HTSRHG05</v>
          </cell>
          <cell r="I152">
            <v>28246</v>
          </cell>
          <cell r="K152" t="str">
            <v>Masculino</v>
          </cell>
          <cell r="M152">
            <v>49947763196</v>
          </cell>
          <cell r="N152">
            <v>39083</v>
          </cell>
          <cell r="P152">
            <v>318278610</v>
          </cell>
          <cell r="S152">
            <v>72</v>
          </cell>
        </row>
        <row r="153">
          <cell r="A153">
            <v>52190</v>
          </cell>
          <cell r="B153" t="str">
            <v>Del Angel Flores Juan Carlos</v>
          </cell>
          <cell r="C153" t="str">
            <v>SECTOR ALTAMIRA CENTRO</v>
          </cell>
          <cell r="D153" t="str">
            <v>PLOMERO</v>
          </cell>
          <cell r="E153">
            <v>154.96</v>
          </cell>
          <cell r="F153">
            <v>4648.8</v>
          </cell>
          <cell r="G153" t="str">
            <v>AEFJ-720510-NS8</v>
          </cell>
          <cell r="H153" t="str">
            <v>AEFJ-720510-HVZNLN04</v>
          </cell>
          <cell r="I153">
            <v>26429</v>
          </cell>
          <cell r="K153" t="str">
            <v>Masculino</v>
          </cell>
          <cell r="M153">
            <v>65907243094</v>
          </cell>
          <cell r="N153">
            <v>39093</v>
          </cell>
          <cell r="P153">
            <v>318277686</v>
          </cell>
          <cell r="S153">
            <v>72</v>
          </cell>
        </row>
        <row r="154">
          <cell r="A154">
            <v>52210</v>
          </cell>
          <cell r="B154" t="str">
            <v>Cruz Pascual Edgar</v>
          </cell>
          <cell r="C154" t="str">
            <v>PTAX ALTAMIRA</v>
          </cell>
          <cell r="D154" t="str">
            <v>OP DIV OFICIOS</v>
          </cell>
          <cell r="E154">
            <v>151.53</v>
          </cell>
          <cell r="F154">
            <v>4545.8999999999996</v>
          </cell>
          <cell r="G154" t="str">
            <v>CUPE-780504-P72</v>
          </cell>
          <cell r="H154" t="str">
            <v>CUPE-780504-HDFRSD06</v>
          </cell>
          <cell r="I154">
            <v>28614</v>
          </cell>
          <cell r="K154" t="str">
            <v>Masculino</v>
          </cell>
          <cell r="M154">
            <v>37947800373</v>
          </cell>
          <cell r="N154">
            <v>39111</v>
          </cell>
          <cell r="P154">
            <v>318277556</v>
          </cell>
          <cell r="S154">
            <v>72</v>
          </cell>
        </row>
        <row r="155">
          <cell r="A155">
            <v>52220</v>
          </cell>
          <cell r="B155" t="str">
            <v>Cazares Hernandez Gabriel Ignacio</v>
          </cell>
          <cell r="C155" t="str">
            <v>SECTOR ALTAMIRA SUR</v>
          </cell>
          <cell r="D155" t="str">
            <v>AYUDANTE GENERAL</v>
          </cell>
          <cell r="E155">
            <v>148.08000000000001</v>
          </cell>
          <cell r="F155">
            <v>4442.4000000000005</v>
          </cell>
          <cell r="G155" t="str">
            <v>CAHG-880125-J49</v>
          </cell>
          <cell r="H155" t="str">
            <v>CAHG-880125-HTSZRB05</v>
          </cell>
          <cell r="I155">
            <v>32167</v>
          </cell>
          <cell r="K155" t="str">
            <v>Masculino</v>
          </cell>
          <cell r="M155">
            <v>9058804320</v>
          </cell>
          <cell r="N155">
            <v>39125</v>
          </cell>
          <cell r="P155">
            <v>320259827</v>
          </cell>
          <cell r="S155">
            <v>72</v>
          </cell>
        </row>
        <row r="156">
          <cell r="A156">
            <v>52230</v>
          </cell>
          <cell r="B156" t="str">
            <v>Chavez Macias Andres</v>
          </cell>
          <cell r="C156" t="str">
            <v>SECTOR DUPORT</v>
          </cell>
          <cell r="D156" t="str">
            <v>AYUDANTE GENERAL</v>
          </cell>
          <cell r="E156">
            <v>148.08000000000001</v>
          </cell>
          <cell r="F156">
            <v>4442.4000000000005</v>
          </cell>
          <cell r="G156" t="str">
            <v>CAMA-700213-NL4</v>
          </cell>
          <cell r="H156" t="str">
            <v>CAMA-700213-HTSHCN03</v>
          </cell>
          <cell r="I156">
            <v>25612</v>
          </cell>
          <cell r="K156" t="str">
            <v>Masculino</v>
          </cell>
          <cell r="M156">
            <v>9077000785</v>
          </cell>
          <cell r="N156">
            <v>39125</v>
          </cell>
          <cell r="P156">
            <v>318277444</v>
          </cell>
          <cell r="S156">
            <v>72</v>
          </cell>
        </row>
        <row r="157">
          <cell r="A157">
            <v>52250</v>
          </cell>
          <cell r="B157" t="str">
            <v>Chavez Polanco Ladislao</v>
          </cell>
          <cell r="C157" t="str">
            <v>SECTOR ALTAMIRA CENTRO</v>
          </cell>
          <cell r="D157" t="str">
            <v>AYUDANTE GENERAL</v>
          </cell>
          <cell r="E157">
            <v>148.08000000000001</v>
          </cell>
          <cell r="F157">
            <v>4442.4000000000005</v>
          </cell>
          <cell r="G157" t="str">
            <v>CAPL-791105-D94</v>
          </cell>
          <cell r="H157" t="str">
            <v>CAPL-791105-HTSHLD02</v>
          </cell>
          <cell r="I157">
            <v>29164</v>
          </cell>
          <cell r="K157" t="str">
            <v>Masculino</v>
          </cell>
          <cell r="M157">
            <v>9987923076</v>
          </cell>
          <cell r="N157">
            <v>39143</v>
          </cell>
          <cell r="P157">
            <v>318277471</v>
          </cell>
          <cell r="S157">
            <v>72</v>
          </cell>
        </row>
        <row r="158">
          <cell r="A158">
            <v>52280</v>
          </cell>
          <cell r="B158" t="str">
            <v>Soria Zuñiga Modesto</v>
          </cell>
          <cell r="C158" t="str">
            <v>SECTOR DUPORT</v>
          </cell>
          <cell r="D158" t="str">
            <v>AYUDANTE GENERAL</v>
          </cell>
          <cell r="E158">
            <v>148.08000000000001</v>
          </cell>
          <cell r="F158">
            <v>4442.4000000000005</v>
          </cell>
          <cell r="G158" t="str">
            <v>SOZM-821006-JA7</v>
          </cell>
          <cell r="H158" t="str">
            <v>SOZM-821006-HTSRXD08</v>
          </cell>
          <cell r="I158">
            <v>30230</v>
          </cell>
          <cell r="K158" t="str">
            <v>Masculino</v>
          </cell>
          <cell r="M158">
            <v>9998278320</v>
          </cell>
          <cell r="N158">
            <v>39142</v>
          </cell>
          <cell r="P158">
            <v>318279804</v>
          </cell>
          <cell r="S158">
            <v>72</v>
          </cell>
        </row>
        <row r="159">
          <cell r="A159">
            <v>52300</v>
          </cell>
          <cell r="B159" t="str">
            <v>Cuellar Hernandez Valentin</v>
          </cell>
          <cell r="C159" t="str">
            <v>SECTOR PROYECTOS</v>
          </cell>
          <cell r="D159" t="str">
            <v>AYUDANTE GENERAL</v>
          </cell>
          <cell r="E159">
            <v>148.08000000000001</v>
          </cell>
          <cell r="F159">
            <v>4442.4000000000005</v>
          </cell>
          <cell r="G159" t="str">
            <v>CUHV-871120-CD6</v>
          </cell>
          <cell r="H159" t="str">
            <v>CUHV-871120-HTSLRL09</v>
          </cell>
          <cell r="I159">
            <v>32101</v>
          </cell>
          <cell r="K159" t="str">
            <v>Masculino</v>
          </cell>
          <cell r="M159">
            <v>9078719284</v>
          </cell>
          <cell r="N159">
            <v>39167</v>
          </cell>
          <cell r="P159">
            <v>318277583</v>
          </cell>
          <cell r="S159">
            <v>72</v>
          </cell>
        </row>
        <row r="160">
          <cell r="A160">
            <v>52310</v>
          </cell>
          <cell r="B160" t="str">
            <v>Ramirez Galindo Pedro Antonio</v>
          </cell>
          <cell r="C160" t="str">
            <v>SECTOR OP EPYV</v>
          </cell>
          <cell r="D160" t="str">
            <v>AYUDANTE GENERAL</v>
          </cell>
          <cell r="E160">
            <v>148.08000000000001</v>
          </cell>
          <cell r="F160">
            <v>4442.4000000000005</v>
          </cell>
          <cell r="G160" t="str">
            <v>RAGP-791026-HB8</v>
          </cell>
          <cell r="H160" t="str">
            <v>RAGP-791026-HTSMLD14</v>
          </cell>
          <cell r="I160">
            <v>29154</v>
          </cell>
          <cell r="K160" t="str">
            <v>Masculino</v>
          </cell>
          <cell r="M160">
            <v>43987958915</v>
          </cell>
          <cell r="N160">
            <v>39173</v>
          </cell>
          <cell r="P160">
            <v>1015349188</v>
          </cell>
          <cell r="S160">
            <v>72</v>
          </cell>
        </row>
        <row r="161">
          <cell r="A161">
            <v>52340</v>
          </cell>
          <cell r="B161" t="str">
            <v>Sahagun Contreras Sonia Laura</v>
          </cell>
          <cell r="C161" t="str">
            <v>FACTURACION Y MEDICION</v>
          </cell>
          <cell r="D161" t="str">
            <v>LECTURISTA NOTIFICADOR</v>
          </cell>
          <cell r="E161">
            <v>148.08000000000001</v>
          </cell>
          <cell r="F161">
            <v>4442.4000000000005</v>
          </cell>
          <cell r="G161" t="str">
            <v>SACS-671216-EG4</v>
          </cell>
          <cell r="H161" t="str">
            <v>SACS-671216-MTSHNN02</v>
          </cell>
          <cell r="I161">
            <v>24822</v>
          </cell>
          <cell r="K161" t="str">
            <v>Femenino</v>
          </cell>
          <cell r="M161">
            <v>9016704257</v>
          </cell>
          <cell r="N161">
            <v>39199</v>
          </cell>
          <cell r="P161">
            <v>318279596</v>
          </cell>
          <cell r="S161">
            <v>72</v>
          </cell>
        </row>
        <row r="162">
          <cell r="A162">
            <v>52360</v>
          </cell>
          <cell r="B162" t="str">
            <v>Mar Mar Veronica</v>
          </cell>
          <cell r="C162" t="str">
            <v>FACTURACION Y MEDICION</v>
          </cell>
          <cell r="D162" t="str">
            <v>LECTURISTA NOTIFICADOR</v>
          </cell>
          <cell r="E162">
            <v>148.08000000000001</v>
          </cell>
          <cell r="F162">
            <v>4442.4000000000005</v>
          </cell>
          <cell r="G162" t="str">
            <v>MAMV-800620-GN8</v>
          </cell>
          <cell r="H162" t="str">
            <v>MAMV-800620-MTSRRR08</v>
          </cell>
          <cell r="I162">
            <v>29392</v>
          </cell>
          <cell r="K162" t="str">
            <v>Femenino</v>
          </cell>
          <cell r="M162">
            <v>9018008301</v>
          </cell>
          <cell r="N162">
            <v>39213</v>
          </cell>
          <cell r="P162">
            <v>319938199</v>
          </cell>
          <cell r="S162">
            <v>72</v>
          </cell>
        </row>
        <row r="163">
          <cell r="A163">
            <v>52370</v>
          </cell>
          <cell r="B163" t="str">
            <v>Luna Reyes Belem</v>
          </cell>
          <cell r="C163" t="str">
            <v>PADRON Y CENSO</v>
          </cell>
          <cell r="D163" t="str">
            <v>LECTURISTA NOTIFICADOR</v>
          </cell>
          <cell r="E163">
            <v>148.08000000000001</v>
          </cell>
          <cell r="F163">
            <v>4442.4000000000005</v>
          </cell>
          <cell r="G163" t="str">
            <v>LURB-861217-EBA</v>
          </cell>
          <cell r="H163" t="str">
            <v>LURB-861217-MTSNYL07</v>
          </cell>
          <cell r="I163">
            <v>31763</v>
          </cell>
          <cell r="K163" t="str">
            <v>Femenino</v>
          </cell>
          <cell r="M163">
            <v>9058614398</v>
          </cell>
          <cell r="N163">
            <v>39220</v>
          </cell>
          <cell r="P163">
            <v>335637924</v>
          </cell>
          <cell r="S163">
            <v>72</v>
          </cell>
        </row>
        <row r="164">
          <cell r="A164">
            <v>52400</v>
          </cell>
          <cell r="B164" t="str">
            <v>Ortega Perez Viridiana</v>
          </cell>
          <cell r="C164" t="str">
            <v>FACTURACION Y MEDICION</v>
          </cell>
          <cell r="D164" t="str">
            <v>LECTURISTA NOTIFICADOR</v>
          </cell>
          <cell r="E164">
            <v>148.08000000000001</v>
          </cell>
          <cell r="F164">
            <v>4442.4000000000005</v>
          </cell>
          <cell r="G164" t="str">
            <v>OEPV-860323-E59</v>
          </cell>
          <cell r="H164" t="str">
            <v>OEPV-860323-MTSRRR00</v>
          </cell>
          <cell r="I164">
            <v>31494</v>
          </cell>
          <cell r="K164" t="str">
            <v>Femenino</v>
          </cell>
          <cell r="M164">
            <v>9058662439</v>
          </cell>
          <cell r="N164">
            <v>39223</v>
          </cell>
          <cell r="P164">
            <v>318279064</v>
          </cell>
          <cell r="S164">
            <v>72</v>
          </cell>
        </row>
        <row r="165">
          <cell r="A165">
            <v>52440</v>
          </cell>
          <cell r="B165" t="str">
            <v>Rodriguez Martinez Abraham</v>
          </cell>
          <cell r="C165" t="str">
            <v>CONTROL Y REZAGO</v>
          </cell>
          <cell r="D165" t="str">
            <v>AYUDANTE GENERAL</v>
          </cell>
          <cell r="E165">
            <v>148.07</v>
          </cell>
          <cell r="F165">
            <v>4442.0999999999995</v>
          </cell>
          <cell r="G165" t="str">
            <v>ROMA-841116-9X7</v>
          </cell>
          <cell r="H165" t="str">
            <v>ROMA-841116-HTSDRB08</v>
          </cell>
          <cell r="I165">
            <v>31002</v>
          </cell>
          <cell r="K165" t="str">
            <v>Masculino</v>
          </cell>
          <cell r="M165">
            <v>9068405894</v>
          </cell>
          <cell r="N165">
            <v>39251</v>
          </cell>
          <cell r="P165">
            <v>318279505</v>
          </cell>
          <cell r="S165">
            <v>72</v>
          </cell>
        </row>
        <row r="166">
          <cell r="A166">
            <v>52450</v>
          </cell>
          <cell r="B166" t="str">
            <v>Hipolito Vega Sergio Domingo</v>
          </cell>
          <cell r="C166" t="str">
            <v>MANTENIMIENTO  Y ELECTROMECANICOS</v>
          </cell>
          <cell r="D166" t="str">
            <v>AYUDANTE GENERAL</v>
          </cell>
          <cell r="E166">
            <v>148.08000000000001</v>
          </cell>
          <cell r="F166">
            <v>4442.4000000000005</v>
          </cell>
          <cell r="G166" t="str">
            <v>HIVS-880703-EI6</v>
          </cell>
          <cell r="H166" t="str">
            <v>HIVS-880703-HTSPGR03</v>
          </cell>
          <cell r="I166">
            <v>32327</v>
          </cell>
          <cell r="K166" t="str">
            <v>Masculino</v>
          </cell>
          <cell r="M166">
            <v>9068892828</v>
          </cell>
          <cell r="N166">
            <v>39272</v>
          </cell>
          <cell r="P166">
            <v>318278375</v>
          </cell>
          <cell r="S166">
            <v>72</v>
          </cell>
        </row>
        <row r="167">
          <cell r="A167">
            <v>52480</v>
          </cell>
          <cell r="B167" t="str">
            <v>Lagos Gonzalez Jose Luis</v>
          </cell>
          <cell r="C167" t="str">
            <v>SECTOR PROYECTOS</v>
          </cell>
          <cell r="D167" t="str">
            <v>AYUDANTE GENERAL</v>
          </cell>
          <cell r="E167">
            <v>148.08000000000001</v>
          </cell>
          <cell r="F167">
            <v>4442.4000000000005</v>
          </cell>
          <cell r="G167" t="str">
            <v>LAGL-610306-7Z3</v>
          </cell>
          <cell r="H167" t="str">
            <v>LAGL-610306-HTSGNS08</v>
          </cell>
          <cell r="I167">
            <v>22346</v>
          </cell>
          <cell r="K167" t="str">
            <v>Masculino</v>
          </cell>
          <cell r="M167">
            <v>49816123324</v>
          </cell>
          <cell r="N167">
            <v>39293</v>
          </cell>
          <cell r="P167">
            <v>318278469</v>
          </cell>
          <cell r="S167">
            <v>72</v>
          </cell>
        </row>
        <row r="168">
          <cell r="A168">
            <v>52490</v>
          </cell>
          <cell r="B168" t="str">
            <v>Caballero Hernandez Edgar</v>
          </cell>
          <cell r="C168" t="str">
            <v>MANTENIMIENTO  Y ELECTROMECANICOS</v>
          </cell>
          <cell r="D168" t="str">
            <v>AYUDANTE GENERAL</v>
          </cell>
          <cell r="E168">
            <v>148.08000000000001</v>
          </cell>
          <cell r="F168">
            <v>4442.4000000000005</v>
          </cell>
          <cell r="G168" t="str">
            <v>CAHE-720917-PZ5</v>
          </cell>
          <cell r="H168" t="str">
            <v>CAHE-720917-HTSBRD00</v>
          </cell>
          <cell r="I168">
            <v>26559</v>
          </cell>
          <cell r="K168" t="str">
            <v>Masculino</v>
          </cell>
          <cell r="M168">
            <v>49917237205</v>
          </cell>
          <cell r="N168">
            <v>39294</v>
          </cell>
          <cell r="P168">
            <v>318277341</v>
          </cell>
          <cell r="S168">
            <v>72</v>
          </cell>
        </row>
        <row r="169">
          <cell r="A169">
            <v>52530</v>
          </cell>
          <cell r="B169" t="str">
            <v>Enriquez Perez Hugo Alberto</v>
          </cell>
          <cell r="C169" t="str">
            <v>PTAX ESTEROS</v>
          </cell>
          <cell r="D169" t="str">
            <v>AYUDANTE GENERAL</v>
          </cell>
          <cell r="E169">
            <v>148.08000000000001</v>
          </cell>
          <cell r="F169">
            <v>4442.4000000000005</v>
          </cell>
          <cell r="G169" t="str">
            <v>EIPH-720612-TN4</v>
          </cell>
          <cell r="H169" t="str">
            <v>EIPH-720612-HTSNRG08</v>
          </cell>
          <cell r="I169">
            <v>26462</v>
          </cell>
          <cell r="K169" t="str">
            <v>Masculino</v>
          </cell>
          <cell r="M169">
            <v>49907265588</v>
          </cell>
          <cell r="N169">
            <v>39329</v>
          </cell>
          <cell r="P169">
            <v>318277770</v>
          </cell>
          <cell r="S169">
            <v>72</v>
          </cell>
        </row>
        <row r="170">
          <cell r="A170">
            <v>52570</v>
          </cell>
          <cell r="B170" t="str">
            <v>Hernandez Santander Ana Karina</v>
          </cell>
          <cell r="C170" t="str">
            <v>FACTURACION Y MEDICION</v>
          </cell>
          <cell r="D170" t="str">
            <v>LECTURISTA NOTIFICADOR</v>
          </cell>
          <cell r="E170">
            <v>148.08000000000001</v>
          </cell>
          <cell r="F170">
            <v>4442.4000000000005</v>
          </cell>
          <cell r="G170" t="str">
            <v>HESA-881123-DP8</v>
          </cell>
          <cell r="H170" t="str">
            <v>HESA-881123-MTSRNN05</v>
          </cell>
          <cell r="I170">
            <v>32470</v>
          </cell>
          <cell r="K170" t="str">
            <v>Femenino</v>
          </cell>
          <cell r="M170">
            <v>9078884047</v>
          </cell>
          <cell r="N170">
            <v>39403</v>
          </cell>
          <cell r="P170">
            <v>318278320</v>
          </cell>
          <cell r="S170">
            <v>72</v>
          </cell>
        </row>
        <row r="171">
          <cell r="A171">
            <v>52580</v>
          </cell>
          <cell r="B171" t="str">
            <v>Soria Zuñiga Sebastian Del Pilar</v>
          </cell>
          <cell r="C171" t="str">
            <v>PTAX CAPTX DIMA</v>
          </cell>
          <cell r="D171" t="str">
            <v>AYUDANTE GENERAL</v>
          </cell>
          <cell r="E171">
            <v>148.08000000000001</v>
          </cell>
          <cell r="F171">
            <v>4442.4000000000005</v>
          </cell>
          <cell r="G171" t="str">
            <v>SOZS-840830-RX1</v>
          </cell>
          <cell r="H171" t="str">
            <v>SOZS-840830-HTSRNB05</v>
          </cell>
          <cell r="I171">
            <v>30924</v>
          </cell>
          <cell r="K171" t="str">
            <v>Masculino</v>
          </cell>
          <cell r="M171">
            <v>9018465733</v>
          </cell>
          <cell r="N171">
            <v>39419</v>
          </cell>
          <cell r="P171">
            <v>318279813</v>
          </cell>
          <cell r="S171">
            <v>72</v>
          </cell>
        </row>
        <row r="172">
          <cell r="A172">
            <v>52600</v>
          </cell>
          <cell r="B172" t="str">
            <v>Herrera Garcia Jose Juan</v>
          </cell>
          <cell r="C172" t="str">
            <v>SECTOR ESTEROS</v>
          </cell>
          <cell r="D172" t="str">
            <v>AYUDANTE GENERAL</v>
          </cell>
          <cell r="E172">
            <v>148.08000000000001</v>
          </cell>
          <cell r="F172">
            <v>4442.4000000000005</v>
          </cell>
          <cell r="G172" t="str">
            <v>HEGJ-830319-J95</v>
          </cell>
          <cell r="H172" t="str">
            <v>HEGJ-830319-HTSRRN09</v>
          </cell>
          <cell r="I172">
            <v>30394</v>
          </cell>
          <cell r="K172" t="str">
            <v>Masculino</v>
          </cell>
          <cell r="M172">
            <v>9008315922</v>
          </cell>
          <cell r="N172">
            <v>39448</v>
          </cell>
          <cell r="P172">
            <v>318278357</v>
          </cell>
          <cell r="S172">
            <v>72</v>
          </cell>
        </row>
        <row r="173">
          <cell r="A173">
            <v>52640</v>
          </cell>
          <cell r="B173" t="str">
            <v>Mayorga Ruiz Florencio</v>
          </cell>
          <cell r="C173" t="str">
            <v>MANTENIMIENTO  Y ELECTROMECANICOS</v>
          </cell>
          <cell r="D173" t="str">
            <v>SOLDADOR DE SOPLETE O ARCO ELECTRICO</v>
          </cell>
          <cell r="E173">
            <v>199.72</v>
          </cell>
          <cell r="F173">
            <v>5991.6</v>
          </cell>
          <cell r="G173" t="str">
            <v>MARF-720325-TJ3</v>
          </cell>
          <cell r="H173" t="str">
            <v>MARF-720325-HTSYZL07</v>
          </cell>
          <cell r="I173">
            <v>26383</v>
          </cell>
          <cell r="K173" t="str">
            <v>Masculino</v>
          </cell>
          <cell r="M173">
            <v>49907266008</v>
          </cell>
          <cell r="N173">
            <v>39455</v>
          </cell>
          <cell r="P173">
            <v>318278807</v>
          </cell>
          <cell r="S173">
            <v>72</v>
          </cell>
        </row>
        <row r="174">
          <cell r="A174">
            <v>52650</v>
          </cell>
          <cell r="B174" t="str">
            <v>Garcia Zuñiga Jose Luis</v>
          </cell>
          <cell r="C174" t="str">
            <v>TURNO VESPERTINO DUPORT</v>
          </cell>
          <cell r="D174" t="str">
            <v>AYUDANTE GENERAL</v>
          </cell>
          <cell r="E174">
            <v>148.08000000000001</v>
          </cell>
          <cell r="F174">
            <v>4442.4000000000005</v>
          </cell>
          <cell r="G174" t="str">
            <v>GAZL-590413-N64</v>
          </cell>
          <cell r="H174" t="str">
            <v>GAZL-590413-HVZRXS04</v>
          </cell>
          <cell r="I174">
            <v>21653</v>
          </cell>
          <cell r="K174" t="str">
            <v>Masculino</v>
          </cell>
          <cell r="M174">
            <v>49795914297</v>
          </cell>
          <cell r="N174">
            <v>39462</v>
          </cell>
          <cell r="P174">
            <v>318278003</v>
          </cell>
          <cell r="S174">
            <v>72</v>
          </cell>
        </row>
        <row r="175">
          <cell r="A175">
            <v>52670</v>
          </cell>
          <cell r="B175" t="str">
            <v>Sanchez Del Angel Bricia Jovana</v>
          </cell>
          <cell r="C175" t="str">
            <v>LABX DUPORT</v>
          </cell>
          <cell r="D175" t="str">
            <v>LECTURISTA NOTIFICADOR</v>
          </cell>
          <cell r="E175">
            <v>148.08000000000001</v>
          </cell>
          <cell r="F175">
            <v>4442.4000000000005</v>
          </cell>
          <cell r="G175" t="str">
            <v>SAAB-881215-2G0</v>
          </cell>
          <cell r="H175" t="str">
            <v>SAAB-881215-MTSNNR07</v>
          </cell>
          <cell r="I175">
            <v>32492</v>
          </cell>
          <cell r="K175" t="str">
            <v>Femenino</v>
          </cell>
          <cell r="M175">
            <v>9088800785</v>
          </cell>
          <cell r="N175">
            <v>39469</v>
          </cell>
          <cell r="P175">
            <v>318279662</v>
          </cell>
          <cell r="S175">
            <v>72</v>
          </cell>
        </row>
        <row r="176">
          <cell r="A176">
            <v>52680</v>
          </cell>
          <cell r="B176" t="str">
            <v>Zuñiga Martinez Irma Edith</v>
          </cell>
          <cell r="C176" t="str">
            <v>FACTURACION Y MEDICION</v>
          </cell>
          <cell r="D176" t="str">
            <v>LECTURISTA NOTIFICADOR</v>
          </cell>
          <cell r="E176">
            <v>148.08000000000001</v>
          </cell>
          <cell r="F176">
            <v>4442.4000000000005</v>
          </cell>
          <cell r="G176" t="str">
            <v>ZUMI-890520-936</v>
          </cell>
          <cell r="H176" t="str">
            <v>ZUMI-890520-MVZXRR07</v>
          </cell>
          <cell r="I176">
            <v>32648</v>
          </cell>
          <cell r="K176" t="str">
            <v>Femenino</v>
          </cell>
          <cell r="M176">
            <v>9068954818</v>
          </cell>
          <cell r="N176">
            <v>39469</v>
          </cell>
          <cell r="P176">
            <v>318280024</v>
          </cell>
          <cell r="S176">
            <v>72</v>
          </cell>
        </row>
        <row r="177">
          <cell r="A177">
            <v>52700</v>
          </cell>
          <cell r="B177" t="str">
            <v>Acuña Vazquez Manuel</v>
          </cell>
          <cell r="C177" t="str">
            <v>TURNO VESPERTINO DUPORT</v>
          </cell>
          <cell r="D177" t="str">
            <v>AYUDANTE GENERAL</v>
          </cell>
          <cell r="E177">
            <v>148.08000000000001</v>
          </cell>
          <cell r="F177">
            <v>4442.4000000000005</v>
          </cell>
          <cell r="G177" t="str">
            <v>AUVM-740323-DI3</v>
          </cell>
          <cell r="H177" t="str">
            <v>AUVM-740323-HSLCZN03</v>
          </cell>
          <cell r="I177">
            <v>27111</v>
          </cell>
          <cell r="K177" t="str">
            <v>Masculino</v>
          </cell>
          <cell r="M177">
            <v>49937404322</v>
          </cell>
          <cell r="N177">
            <v>39483</v>
          </cell>
          <cell r="P177">
            <v>318785800</v>
          </cell>
          <cell r="S177">
            <v>72</v>
          </cell>
        </row>
        <row r="178">
          <cell r="A178">
            <v>52710</v>
          </cell>
          <cell r="B178" t="str">
            <v>Rangel Campos Ma Marina</v>
          </cell>
          <cell r="C178" t="str">
            <v>CONTROL Y REZAGO</v>
          </cell>
          <cell r="D178" t="str">
            <v>MENSAJERA</v>
          </cell>
          <cell r="E178">
            <v>134.33000000000001</v>
          </cell>
          <cell r="F178">
            <v>4029.9000000000005</v>
          </cell>
          <cell r="G178" t="str">
            <v>RACM-860601-8I0</v>
          </cell>
          <cell r="H178" t="str">
            <v>RACM-860601-MTSNMR02</v>
          </cell>
          <cell r="I178">
            <v>31564</v>
          </cell>
          <cell r="K178" t="str">
            <v>Femenino</v>
          </cell>
          <cell r="M178">
            <v>9088604773</v>
          </cell>
          <cell r="N178">
            <v>39489</v>
          </cell>
          <cell r="P178">
            <v>318279381</v>
          </cell>
          <cell r="S178">
            <v>72</v>
          </cell>
        </row>
        <row r="179">
          <cell r="A179">
            <v>52720</v>
          </cell>
          <cell r="B179" t="str">
            <v>Ruiz Mayorga Emmanuel</v>
          </cell>
          <cell r="C179" t="str">
            <v>MANTENIMIENTO  Y ELECTROMECANICOS</v>
          </cell>
          <cell r="D179" t="str">
            <v>AYUDANTE GENERAL</v>
          </cell>
          <cell r="E179">
            <v>148.08000000000001</v>
          </cell>
          <cell r="F179">
            <v>4442.4000000000005</v>
          </cell>
          <cell r="G179" t="str">
            <v>RUME-810111-8I3</v>
          </cell>
          <cell r="H179" t="str">
            <v>RUME-810111-HTSZYM14</v>
          </cell>
          <cell r="I179">
            <v>29597</v>
          </cell>
          <cell r="K179" t="str">
            <v>Masculino</v>
          </cell>
          <cell r="M179">
            <v>9998107016</v>
          </cell>
          <cell r="N179">
            <v>39503</v>
          </cell>
          <cell r="P179">
            <v>318279578</v>
          </cell>
          <cell r="S179">
            <v>72</v>
          </cell>
        </row>
        <row r="180">
          <cell r="A180">
            <v>52730</v>
          </cell>
          <cell r="B180" t="str">
            <v>Del Angel Dominguez Raquel</v>
          </cell>
          <cell r="C180" t="str">
            <v>MODULO SATELITE</v>
          </cell>
          <cell r="D180" t="str">
            <v>MENSAJERA</v>
          </cell>
          <cell r="E180">
            <v>134.33000000000001</v>
          </cell>
          <cell r="F180">
            <v>4029.9000000000005</v>
          </cell>
          <cell r="G180" t="str">
            <v>AEDR-841014-EY3</v>
          </cell>
          <cell r="H180" t="str">
            <v>AEDR-841014-MVZNMQ02</v>
          </cell>
          <cell r="I180">
            <v>30969</v>
          </cell>
          <cell r="K180" t="str">
            <v>Femenino</v>
          </cell>
          <cell r="M180">
            <v>9088402228</v>
          </cell>
          <cell r="N180">
            <v>39510</v>
          </cell>
          <cell r="P180">
            <v>318277659</v>
          </cell>
          <cell r="S180">
            <v>72</v>
          </cell>
        </row>
        <row r="181">
          <cell r="A181">
            <v>52740</v>
          </cell>
          <cell r="B181" t="str">
            <v>Sanchez Mancilla Carlos</v>
          </cell>
          <cell r="C181" t="str">
            <v>SECTOR ALTAMIRA SUR</v>
          </cell>
          <cell r="D181" t="str">
            <v>AYUDANTE GENERAL</v>
          </cell>
          <cell r="E181">
            <v>148.08000000000001</v>
          </cell>
          <cell r="F181">
            <v>4442.4000000000005</v>
          </cell>
          <cell r="G181" t="str">
            <v>SAMC-790426-9T5</v>
          </cell>
          <cell r="H181" t="str">
            <v>SAMC-790426-HTSNNR02</v>
          </cell>
          <cell r="I181">
            <v>28971</v>
          </cell>
          <cell r="K181" t="str">
            <v>Masculino</v>
          </cell>
          <cell r="M181">
            <v>9007948673</v>
          </cell>
          <cell r="N181">
            <v>39539</v>
          </cell>
          <cell r="P181">
            <v>318279699</v>
          </cell>
          <cell r="S181">
            <v>72</v>
          </cell>
        </row>
        <row r="182">
          <cell r="A182">
            <v>52800</v>
          </cell>
          <cell r="B182" t="str">
            <v>Reyes Ochoa Francisco Javier</v>
          </cell>
          <cell r="C182" t="str">
            <v>FACTURACION Y MEDICION</v>
          </cell>
          <cell r="D182" t="str">
            <v>AYUDANTE GENERAL</v>
          </cell>
          <cell r="E182">
            <v>148.08000000000001</v>
          </cell>
          <cell r="F182">
            <v>4442.4000000000005</v>
          </cell>
          <cell r="G182" t="str">
            <v>REOF-890725-NF4</v>
          </cell>
          <cell r="H182" t="str">
            <v>REOF-890725-HTSYCR05</v>
          </cell>
          <cell r="I182">
            <v>32714</v>
          </cell>
          <cell r="K182" t="str">
            <v>Masculino</v>
          </cell>
          <cell r="M182">
            <v>9078978476</v>
          </cell>
          <cell r="N182">
            <v>39580</v>
          </cell>
          <cell r="P182">
            <v>318279420</v>
          </cell>
          <cell r="S182">
            <v>72</v>
          </cell>
        </row>
        <row r="183">
          <cell r="A183">
            <v>52820</v>
          </cell>
          <cell r="B183" t="str">
            <v>Madrid Lara Jesus Emmanuel</v>
          </cell>
          <cell r="C183" t="str">
            <v>SECTOR ALTAMIRA CENTRO</v>
          </cell>
          <cell r="D183" t="str">
            <v>AYUDANTE GENERAL</v>
          </cell>
          <cell r="E183">
            <v>148.08000000000001</v>
          </cell>
          <cell r="F183">
            <v>4442.4000000000005</v>
          </cell>
          <cell r="G183" t="str">
            <v>MALJ-900103-E78</v>
          </cell>
          <cell r="H183" t="str">
            <v>MALJ-900103-HSPDRS00</v>
          </cell>
          <cell r="I183">
            <v>32876</v>
          </cell>
          <cell r="K183" t="str">
            <v>Masculino</v>
          </cell>
          <cell r="M183">
            <v>9079040458</v>
          </cell>
          <cell r="N183">
            <v>39587</v>
          </cell>
          <cell r="P183">
            <v>318278599</v>
          </cell>
          <cell r="S183">
            <v>72</v>
          </cell>
        </row>
        <row r="184">
          <cell r="A184">
            <v>52840</v>
          </cell>
          <cell r="B184" t="str">
            <v>Ruiz Anzua Julio Cesar</v>
          </cell>
          <cell r="C184" t="str">
            <v>PTAX 3 DE MAYO</v>
          </cell>
          <cell r="D184" t="str">
            <v>OP DIV OFICIOS</v>
          </cell>
          <cell r="E184">
            <v>151.52000000000001</v>
          </cell>
          <cell r="F184">
            <v>4545.6000000000004</v>
          </cell>
          <cell r="G184" t="str">
            <v>RUAJ-890124-84A</v>
          </cell>
          <cell r="H184" t="str">
            <v>RUAJ-890124-HTSZNL03</v>
          </cell>
          <cell r="I184">
            <v>32532</v>
          </cell>
          <cell r="K184" t="str">
            <v>Masculino</v>
          </cell>
          <cell r="M184">
            <v>9078967719</v>
          </cell>
          <cell r="N184">
            <v>39601</v>
          </cell>
          <cell r="P184">
            <v>318279569</v>
          </cell>
          <cell r="S184">
            <v>72</v>
          </cell>
        </row>
        <row r="185">
          <cell r="A185">
            <v>52860</v>
          </cell>
          <cell r="B185" t="str">
            <v>Torres Rios Severa</v>
          </cell>
          <cell r="C185" t="str">
            <v>FACTURACION Y MEDICION</v>
          </cell>
          <cell r="D185" t="str">
            <v>LECTURISTA NOTIFICADOR</v>
          </cell>
          <cell r="E185">
            <v>148.08000000000001</v>
          </cell>
          <cell r="F185">
            <v>4442.4000000000005</v>
          </cell>
          <cell r="G185" t="str">
            <v>TORS-670813-NG9</v>
          </cell>
          <cell r="H185" t="str">
            <v>TORS-670813-MTSRSV00</v>
          </cell>
          <cell r="I185">
            <v>24697</v>
          </cell>
          <cell r="K185" t="str">
            <v>Masculino</v>
          </cell>
          <cell r="M185">
            <v>49856764144</v>
          </cell>
          <cell r="N185">
            <v>39622</v>
          </cell>
          <cell r="P185">
            <v>318279895</v>
          </cell>
          <cell r="S185">
            <v>72</v>
          </cell>
        </row>
        <row r="186">
          <cell r="A186">
            <v>52870</v>
          </cell>
          <cell r="B186" t="str">
            <v>Gonzalez Acuña Elizabeth</v>
          </cell>
          <cell r="C186" t="str">
            <v>FACTURACION Y MEDICION</v>
          </cell>
          <cell r="D186" t="str">
            <v>LECTURISTA NOTIFICADOR</v>
          </cell>
          <cell r="E186">
            <v>148.08000000000001</v>
          </cell>
          <cell r="F186">
            <v>4442.4000000000005</v>
          </cell>
          <cell r="G186" t="str">
            <v>GOAE-700519-7J6</v>
          </cell>
          <cell r="H186" t="str">
            <v>GOAE-700519-MSPNCL02</v>
          </cell>
          <cell r="I186">
            <v>25707</v>
          </cell>
          <cell r="K186" t="str">
            <v>Femenino</v>
          </cell>
          <cell r="M186">
            <v>49867022151</v>
          </cell>
          <cell r="N186">
            <v>39630</v>
          </cell>
          <cell r="P186">
            <v>318278049</v>
          </cell>
          <cell r="S186">
            <v>72</v>
          </cell>
        </row>
        <row r="187">
          <cell r="A187">
            <v>52890</v>
          </cell>
          <cell r="B187" t="str">
            <v>Santiago Flores Carlos Alfredo</v>
          </cell>
          <cell r="C187" t="str">
            <v>SECTOR ALTAMIRA CENTRO NORTE</v>
          </cell>
          <cell r="D187" t="str">
            <v>AYUDANTE GENERAL</v>
          </cell>
          <cell r="E187">
            <v>148.08000000000001</v>
          </cell>
          <cell r="F187">
            <v>4442.4000000000005</v>
          </cell>
          <cell r="G187" t="str">
            <v>SAFC-910317-N69</v>
          </cell>
          <cell r="H187" t="str">
            <v>SAFC-910317-HTSNLR00</v>
          </cell>
          <cell r="I187">
            <v>33314</v>
          </cell>
          <cell r="K187" t="str">
            <v>Masculino</v>
          </cell>
          <cell r="M187">
            <v>9089144472</v>
          </cell>
          <cell r="N187">
            <v>39631</v>
          </cell>
          <cell r="P187">
            <v>318279738</v>
          </cell>
          <cell r="S187">
            <v>72</v>
          </cell>
        </row>
        <row r="188">
          <cell r="A188">
            <v>52900</v>
          </cell>
          <cell r="B188" t="str">
            <v>Morato Contreras Salomon</v>
          </cell>
          <cell r="C188" t="str">
            <v>SECTOR PROYECTOS</v>
          </cell>
          <cell r="D188" t="str">
            <v>AYUDANTE GENERAL</v>
          </cell>
          <cell r="E188">
            <v>148.07</v>
          </cell>
          <cell r="F188">
            <v>4442.0999999999995</v>
          </cell>
          <cell r="G188" t="str">
            <v>MOCS-810123-553</v>
          </cell>
          <cell r="H188" t="str">
            <v>MOCS-810123-HSPRNL09</v>
          </cell>
          <cell r="I188">
            <v>29609</v>
          </cell>
          <cell r="K188" t="str">
            <v>Masculino</v>
          </cell>
          <cell r="M188">
            <v>9998187554</v>
          </cell>
          <cell r="N188">
            <v>39638</v>
          </cell>
          <cell r="P188">
            <v>318278973</v>
          </cell>
          <cell r="S188">
            <v>72</v>
          </cell>
        </row>
        <row r="189">
          <cell r="A189">
            <v>52920</v>
          </cell>
          <cell r="B189" t="str">
            <v>Saavedra Garnica Erick</v>
          </cell>
          <cell r="C189" t="str">
            <v>SECTOR PROYECTOS</v>
          </cell>
          <cell r="D189" t="str">
            <v>AYUDANTE GENERAL</v>
          </cell>
          <cell r="E189">
            <v>148.08000000000001</v>
          </cell>
          <cell r="F189">
            <v>4442.4000000000005</v>
          </cell>
          <cell r="G189" t="str">
            <v>SAGE-860305-5H3</v>
          </cell>
          <cell r="H189" t="str">
            <v>SAGE-860305-HDFVRR01</v>
          </cell>
          <cell r="I189">
            <v>31476</v>
          </cell>
          <cell r="K189" t="str">
            <v>Masculino</v>
          </cell>
          <cell r="M189">
            <v>9088620829</v>
          </cell>
          <cell r="N189">
            <v>39644</v>
          </cell>
          <cell r="P189">
            <v>318279587</v>
          </cell>
          <cell r="S189">
            <v>72</v>
          </cell>
        </row>
        <row r="190">
          <cell r="A190">
            <v>52950</v>
          </cell>
          <cell r="B190" t="str">
            <v>Ortega Alvarez Azucena</v>
          </cell>
          <cell r="C190" t="str">
            <v>PADRON Y CENSO</v>
          </cell>
          <cell r="D190" t="str">
            <v>LECTURISTA NOTIFICADOR</v>
          </cell>
          <cell r="E190">
            <v>148.08000000000001</v>
          </cell>
          <cell r="F190">
            <v>4442.4000000000005</v>
          </cell>
          <cell r="G190" t="str">
            <v>OEAA-821007-UR4</v>
          </cell>
          <cell r="H190" t="str">
            <v>OEAA-821007-MTSRLZ07</v>
          </cell>
          <cell r="I190">
            <v>30231</v>
          </cell>
          <cell r="K190" t="str">
            <v>Femenino</v>
          </cell>
          <cell r="M190">
            <v>9088209086</v>
          </cell>
          <cell r="N190">
            <v>39679</v>
          </cell>
          <cell r="P190">
            <v>318279046</v>
          </cell>
          <cell r="S190">
            <v>72</v>
          </cell>
        </row>
        <row r="191">
          <cell r="A191">
            <v>52960</v>
          </cell>
          <cell r="B191" t="str">
            <v>Piña Fernandez Alma Laura</v>
          </cell>
          <cell r="C191" t="str">
            <v>FACTURACION Y MEDICION</v>
          </cell>
          <cell r="D191" t="str">
            <v>MENSAJERA</v>
          </cell>
          <cell r="E191">
            <v>134.34</v>
          </cell>
          <cell r="F191">
            <v>4030.2000000000003</v>
          </cell>
          <cell r="G191" t="str">
            <v>PIFA-760821-MF1</v>
          </cell>
          <cell r="H191" t="str">
            <v>PIFA-760821-MMNXRL00</v>
          </cell>
          <cell r="I191">
            <v>27993</v>
          </cell>
          <cell r="K191" t="str">
            <v>Femenino</v>
          </cell>
          <cell r="M191">
            <v>49967675015</v>
          </cell>
          <cell r="N191">
            <v>39686</v>
          </cell>
          <cell r="P191">
            <v>318279251</v>
          </cell>
          <cell r="S191">
            <v>72</v>
          </cell>
        </row>
        <row r="192">
          <cell r="A192">
            <v>52980</v>
          </cell>
          <cell r="B192" t="str">
            <v>Mar Ahumada Victor Alfonso</v>
          </cell>
          <cell r="C192" t="str">
            <v>SECTOR ALTAMIRA CENTRO</v>
          </cell>
          <cell r="D192" t="str">
            <v>VELADOR</v>
          </cell>
          <cell r="E192">
            <v>148.08000000000001</v>
          </cell>
          <cell r="F192">
            <v>4442.4000000000005</v>
          </cell>
          <cell r="G192" t="str">
            <v>MAAV-870520-RE6</v>
          </cell>
          <cell r="H192" t="str">
            <v>MAAV-870520-HTSRHC02</v>
          </cell>
          <cell r="I192">
            <v>31917</v>
          </cell>
          <cell r="K192" t="str">
            <v>Masculino</v>
          </cell>
          <cell r="M192">
            <v>9068752105</v>
          </cell>
          <cell r="N192">
            <v>39700</v>
          </cell>
          <cell r="P192">
            <v>318278629</v>
          </cell>
          <cell r="S192">
            <v>72</v>
          </cell>
        </row>
        <row r="193">
          <cell r="A193">
            <v>52990</v>
          </cell>
          <cell r="B193" t="str">
            <v>Hernandez Lucas Mayra Elizabeth</v>
          </cell>
          <cell r="C193" t="str">
            <v>FACTURACION Y MEDICION</v>
          </cell>
          <cell r="D193" t="str">
            <v>LECTURISTA NOTIFICADOR</v>
          </cell>
          <cell r="E193">
            <v>148.08000000000001</v>
          </cell>
          <cell r="F193">
            <v>4442.4000000000005</v>
          </cell>
          <cell r="G193" t="str">
            <v>HELM-891226-7I6</v>
          </cell>
          <cell r="H193" t="str">
            <v>HELM-891226-MTSRCY00</v>
          </cell>
          <cell r="I193">
            <v>32868</v>
          </cell>
          <cell r="K193" t="str">
            <v>Femenino</v>
          </cell>
          <cell r="M193">
            <v>9088954186</v>
          </cell>
          <cell r="N193">
            <v>39700</v>
          </cell>
          <cell r="P193">
            <v>318278281</v>
          </cell>
          <cell r="S193">
            <v>72</v>
          </cell>
        </row>
        <row r="194">
          <cell r="A194">
            <v>53000</v>
          </cell>
          <cell r="B194" t="str">
            <v>Ibarra Martinez Marcela</v>
          </cell>
          <cell r="C194" t="str">
            <v>FACTURACION Y MEDICION</v>
          </cell>
          <cell r="D194" t="str">
            <v>MENSAJERA</v>
          </cell>
          <cell r="E194">
            <v>134.34</v>
          </cell>
          <cell r="F194">
            <v>4030.2000000000003</v>
          </cell>
          <cell r="G194" t="str">
            <v>IAMM-800703-128</v>
          </cell>
          <cell r="H194" t="str">
            <v>IAMM-800703-MTSBRR07</v>
          </cell>
          <cell r="I194">
            <v>29405</v>
          </cell>
          <cell r="K194" t="str">
            <v>Femenino</v>
          </cell>
          <cell r="M194">
            <v>9008011174</v>
          </cell>
          <cell r="N194">
            <v>39700</v>
          </cell>
          <cell r="P194">
            <v>318278384</v>
          </cell>
          <cell r="S194">
            <v>72</v>
          </cell>
        </row>
        <row r="195">
          <cell r="A195">
            <v>53040</v>
          </cell>
          <cell r="B195" t="str">
            <v>Cadena Martinez Federico</v>
          </cell>
          <cell r="C195" t="str">
            <v>SECTOR PROYECTOS</v>
          </cell>
          <cell r="D195" t="str">
            <v>AYUDANTE GENERAL</v>
          </cell>
          <cell r="E195">
            <v>148.08000000000001</v>
          </cell>
          <cell r="F195">
            <v>4442.4000000000005</v>
          </cell>
          <cell r="G195" t="str">
            <v>CAMF-650407-TZ3</v>
          </cell>
          <cell r="H195" t="str">
            <v>CAMF-650407-HTSDRD05</v>
          </cell>
          <cell r="I195">
            <v>23839</v>
          </cell>
          <cell r="K195" t="str">
            <v>Masculino</v>
          </cell>
          <cell r="M195">
            <v>49816324054</v>
          </cell>
          <cell r="N195">
            <v>39721</v>
          </cell>
          <cell r="P195">
            <v>318277369</v>
          </cell>
          <cell r="S195">
            <v>72</v>
          </cell>
        </row>
        <row r="196">
          <cell r="A196">
            <v>53050</v>
          </cell>
          <cell r="B196" t="str">
            <v>Sotelo Guevara Jose Sebastian</v>
          </cell>
          <cell r="C196" t="str">
            <v>SECTOR ALTAMIRA SUR</v>
          </cell>
          <cell r="D196" t="str">
            <v>AYUDANTE GENERAL</v>
          </cell>
          <cell r="E196">
            <v>148.08000000000001</v>
          </cell>
          <cell r="F196">
            <v>4442.4000000000005</v>
          </cell>
          <cell r="G196" t="str">
            <v>SOGS-900924-V32</v>
          </cell>
          <cell r="H196" t="str">
            <v>SOGS-900924-HTSTVB00</v>
          </cell>
          <cell r="I196">
            <v>33140</v>
          </cell>
          <cell r="K196" t="str">
            <v>Masculino</v>
          </cell>
          <cell r="M196">
            <v>9089081260</v>
          </cell>
          <cell r="N196">
            <v>39721</v>
          </cell>
          <cell r="P196">
            <v>318279840</v>
          </cell>
          <cell r="S196">
            <v>72</v>
          </cell>
        </row>
        <row r="197">
          <cell r="A197">
            <v>53060</v>
          </cell>
          <cell r="B197" t="str">
            <v>Cruz Garcia Natalia</v>
          </cell>
          <cell r="C197" t="str">
            <v>FACTURACION Y MEDICION</v>
          </cell>
          <cell r="D197" t="str">
            <v>LECTURISTA NOTIFICADOR</v>
          </cell>
          <cell r="E197">
            <v>148.08000000000001</v>
          </cell>
          <cell r="F197">
            <v>4442.4000000000005</v>
          </cell>
          <cell r="G197" t="str">
            <v>CUGN-690727-TX0</v>
          </cell>
          <cell r="H197" t="str">
            <v>CUGN-690727-MSPRRT08</v>
          </cell>
          <cell r="I197">
            <v>25411</v>
          </cell>
          <cell r="K197" t="str">
            <v>Femenino</v>
          </cell>
          <cell r="M197">
            <v>9996913019</v>
          </cell>
          <cell r="N197">
            <v>39743</v>
          </cell>
          <cell r="P197">
            <v>318277538</v>
          </cell>
          <cell r="S197">
            <v>72</v>
          </cell>
        </row>
        <row r="198">
          <cell r="A198">
            <v>53070</v>
          </cell>
          <cell r="B198" t="str">
            <v>Hernandez Valencia Ricardo</v>
          </cell>
          <cell r="C198" t="str">
            <v>MANTENIMIENTO  Y ELECTROMECANICOS</v>
          </cell>
          <cell r="D198" t="str">
            <v>VELADOR</v>
          </cell>
          <cell r="E198">
            <v>148.08000000000001</v>
          </cell>
          <cell r="F198">
            <v>4442.4000000000005</v>
          </cell>
          <cell r="G198" t="str">
            <v>HEVR-720919-BJA</v>
          </cell>
          <cell r="H198" t="str">
            <v>HEVR-720919-HSPRLC05</v>
          </cell>
          <cell r="I198">
            <v>26561</v>
          </cell>
          <cell r="K198" t="str">
            <v>Masculino</v>
          </cell>
          <cell r="M198">
            <v>49907243031</v>
          </cell>
          <cell r="N198">
            <v>39755</v>
          </cell>
          <cell r="P198">
            <v>318278348</v>
          </cell>
          <cell r="S198">
            <v>72</v>
          </cell>
        </row>
        <row r="199">
          <cell r="A199">
            <v>53090</v>
          </cell>
          <cell r="B199" t="str">
            <v>Torres Rios Aurora</v>
          </cell>
          <cell r="C199" t="str">
            <v>FACTURACION Y MEDICION</v>
          </cell>
          <cell r="D199" t="str">
            <v>LECTURISTA NOTIFICADOR</v>
          </cell>
          <cell r="E199">
            <v>148.08000000000001</v>
          </cell>
          <cell r="F199">
            <v>4442.4000000000005</v>
          </cell>
          <cell r="G199" t="str">
            <v>TORA-751006-1S5</v>
          </cell>
          <cell r="H199" t="str">
            <v>TORA-751006-MTSRSR08</v>
          </cell>
          <cell r="I199">
            <v>27673</v>
          </cell>
          <cell r="K199" t="str">
            <v>Femenino</v>
          </cell>
          <cell r="M199">
            <v>49967575645</v>
          </cell>
          <cell r="N199">
            <v>39820</v>
          </cell>
          <cell r="P199">
            <v>318279907</v>
          </cell>
          <cell r="S199">
            <v>72</v>
          </cell>
        </row>
        <row r="200">
          <cell r="A200">
            <v>53100</v>
          </cell>
          <cell r="B200" t="str">
            <v>Mateo Del Angel Francisco</v>
          </cell>
          <cell r="C200" t="str">
            <v>CONTROL Y REZAGO</v>
          </cell>
          <cell r="D200" t="str">
            <v>LIMITADOR REANUDADOR</v>
          </cell>
          <cell r="E200">
            <v>154.96</v>
          </cell>
          <cell r="F200">
            <v>4648.8</v>
          </cell>
          <cell r="G200" t="str">
            <v>MAAF-900811-9U9</v>
          </cell>
          <cell r="H200" t="str">
            <v>MAAF-900811-HVZTNR04</v>
          </cell>
          <cell r="I200">
            <v>33096</v>
          </cell>
          <cell r="K200" t="str">
            <v>Masculino</v>
          </cell>
          <cell r="M200">
            <v>9069029958</v>
          </cell>
          <cell r="N200">
            <v>39816</v>
          </cell>
          <cell r="P200">
            <v>318278777</v>
          </cell>
          <cell r="S200">
            <v>72</v>
          </cell>
        </row>
        <row r="201">
          <cell r="A201">
            <v>53110</v>
          </cell>
          <cell r="B201" t="str">
            <v>Barrios Navarrete Jose</v>
          </cell>
          <cell r="C201" t="str">
            <v>SECTOR ALTAMIRA SUR</v>
          </cell>
          <cell r="D201" t="str">
            <v>LECTURISTA NOTIFICADOR</v>
          </cell>
          <cell r="E201">
            <v>148.08000000000001</v>
          </cell>
          <cell r="F201">
            <v>4442.4000000000005</v>
          </cell>
          <cell r="G201" t="str">
            <v>BANJ-901029-T64</v>
          </cell>
          <cell r="H201" t="str">
            <v>BANJ-901029-HVZRVS09</v>
          </cell>
          <cell r="I201">
            <v>33175</v>
          </cell>
          <cell r="K201" t="str">
            <v>Masculino</v>
          </cell>
          <cell r="M201">
            <v>9099001332</v>
          </cell>
          <cell r="N201">
            <v>39833</v>
          </cell>
          <cell r="P201">
            <v>318277284</v>
          </cell>
          <cell r="S201">
            <v>72</v>
          </cell>
        </row>
        <row r="202">
          <cell r="A202">
            <v>53120</v>
          </cell>
          <cell r="B202" t="str">
            <v>Mayorga Ruiz Luis</v>
          </cell>
          <cell r="C202" t="str">
            <v>MANTENIMIENTO  Y ELECTROMECANICOS</v>
          </cell>
          <cell r="D202" t="str">
            <v>PINTOR</v>
          </cell>
          <cell r="E202">
            <v>154.96</v>
          </cell>
          <cell r="F202">
            <v>4648.8</v>
          </cell>
          <cell r="G202" t="str">
            <v>MARL-710325-RT1</v>
          </cell>
          <cell r="H202" t="str">
            <v>MARL-710325-HTSYZS06</v>
          </cell>
          <cell r="I202">
            <v>26017</v>
          </cell>
          <cell r="K202" t="str">
            <v>Masculino</v>
          </cell>
          <cell r="L202" t="str">
            <v>Calle San Jaure 102</v>
          </cell>
          <cell r="M202">
            <v>49907165960</v>
          </cell>
          <cell r="N202">
            <v>39875</v>
          </cell>
          <cell r="P202">
            <v>318278816</v>
          </cell>
          <cell r="S202">
            <v>72</v>
          </cell>
        </row>
        <row r="203">
          <cell r="A203">
            <v>53170</v>
          </cell>
          <cell r="B203" t="str">
            <v>Pinete Turrubiates Rodolfo</v>
          </cell>
          <cell r="C203" t="str">
            <v>SECTOR ALTAMIRA CENTRO NORTE</v>
          </cell>
          <cell r="D203" t="str">
            <v>AYUDANTE GENERAL</v>
          </cell>
          <cell r="E203">
            <v>148.08000000000001</v>
          </cell>
          <cell r="F203">
            <v>4442.4000000000005</v>
          </cell>
          <cell r="G203" t="str">
            <v>PITR-790310-610</v>
          </cell>
          <cell r="H203" t="str">
            <v>PITR-790310-HTSNRD02</v>
          </cell>
          <cell r="I203">
            <v>28924</v>
          </cell>
          <cell r="K203" t="str">
            <v>Masculino</v>
          </cell>
          <cell r="M203">
            <v>49947959505</v>
          </cell>
          <cell r="N203">
            <v>39980</v>
          </cell>
          <cell r="P203">
            <v>318279279</v>
          </cell>
          <cell r="S203">
            <v>72</v>
          </cell>
        </row>
        <row r="204">
          <cell r="A204">
            <v>53190</v>
          </cell>
          <cell r="B204" t="str">
            <v>Juarez Juarez Raul</v>
          </cell>
          <cell r="C204" t="str">
            <v>CONTROL Y REZAGO</v>
          </cell>
          <cell r="D204" t="str">
            <v>LIMITADOR REANUDADOR</v>
          </cell>
          <cell r="E204">
            <v>154.96</v>
          </cell>
          <cell r="F204">
            <v>4648.8</v>
          </cell>
          <cell r="G204" t="str">
            <v>JUJR-710512-4K2</v>
          </cell>
          <cell r="H204" t="str">
            <v>JUJR-710512-HTSRRL08</v>
          </cell>
          <cell r="I204">
            <v>26065</v>
          </cell>
          <cell r="K204" t="str">
            <v>Masculino</v>
          </cell>
          <cell r="M204">
            <v>49877125804</v>
          </cell>
          <cell r="N204">
            <v>40001</v>
          </cell>
          <cell r="P204">
            <v>318278441</v>
          </cell>
          <cell r="S204">
            <v>72</v>
          </cell>
        </row>
        <row r="205">
          <cell r="A205">
            <v>53200</v>
          </cell>
          <cell r="B205" t="str">
            <v>Mar Mar Edgar Angel Tadeo</v>
          </cell>
          <cell r="C205" t="str">
            <v>SECTOR DUPORT</v>
          </cell>
          <cell r="D205" t="str">
            <v>AYUDANTE GENERAL</v>
          </cell>
          <cell r="E205">
            <v>148.08000000000001</v>
          </cell>
          <cell r="F205">
            <v>4442.4000000000005</v>
          </cell>
          <cell r="G205" t="str">
            <v>MAMX-861002-QC4</v>
          </cell>
          <cell r="H205" t="str">
            <v>MXME-861002-HTSRRD03</v>
          </cell>
          <cell r="I205">
            <v>31687</v>
          </cell>
          <cell r="K205" t="str">
            <v>Masculino</v>
          </cell>
          <cell r="M205">
            <v>9098612972</v>
          </cell>
          <cell r="N205">
            <v>40001</v>
          </cell>
          <cell r="P205">
            <v>319940316</v>
          </cell>
          <cell r="S205">
            <v>72</v>
          </cell>
        </row>
        <row r="206">
          <cell r="A206">
            <v>53230</v>
          </cell>
          <cell r="B206" t="str">
            <v>Rodriguez Cano Oscar</v>
          </cell>
          <cell r="C206" t="str">
            <v>MANTENIMIENTO  Y ELECTROMECANICOS</v>
          </cell>
          <cell r="D206" t="str">
            <v>AYUDANTE GENERAL</v>
          </cell>
          <cell r="E206">
            <v>148.08000000000001</v>
          </cell>
          <cell r="F206">
            <v>4442.4000000000005</v>
          </cell>
          <cell r="G206" t="str">
            <v>ROCO-760708-PV2</v>
          </cell>
          <cell r="H206" t="str">
            <v>ROCO-760708-HTSDNS05</v>
          </cell>
          <cell r="I206">
            <v>27949</v>
          </cell>
          <cell r="K206" t="str">
            <v>Masculino</v>
          </cell>
          <cell r="M206">
            <v>49917665801</v>
          </cell>
          <cell r="N206">
            <v>39998</v>
          </cell>
          <cell r="P206">
            <v>318279484</v>
          </cell>
          <cell r="S206">
            <v>72</v>
          </cell>
        </row>
        <row r="207">
          <cell r="A207">
            <v>53250</v>
          </cell>
          <cell r="B207" t="str">
            <v>Toscano Castillo Ruben</v>
          </cell>
          <cell r="C207" t="str">
            <v>SECTOR PROYECTOS</v>
          </cell>
          <cell r="D207" t="str">
            <v>VELADOR</v>
          </cell>
          <cell r="E207">
            <v>148.08000000000001</v>
          </cell>
          <cell r="F207">
            <v>4442.4000000000005</v>
          </cell>
          <cell r="G207" t="str">
            <v>TOCR-790811-AI4</v>
          </cell>
          <cell r="H207" t="str">
            <v>TOCR-790811-HTSSSB07</v>
          </cell>
          <cell r="I207">
            <v>29078</v>
          </cell>
          <cell r="K207" t="str">
            <v>Masculino</v>
          </cell>
          <cell r="M207">
            <v>49977914057</v>
          </cell>
          <cell r="N207">
            <v>40057</v>
          </cell>
          <cell r="P207">
            <v>318279934</v>
          </cell>
          <cell r="S207">
            <v>72</v>
          </cell>
        </row>
        <row r="208">
          <cell r="A208">
            <v>53260</v>
          </cell>
          <cell r="B208" t="str">
            <v>Llanos Ornelas Enrique Armando</v>
          </cell>
          <cell r="C208" t="str">
            <v>FACTURACION Y MEDICION</v>
          </cell>
          <cell r="D208" t="str">
            <v>CHOFER</v>
          </cell>
          <cell r="E208">
            <v>158.38999999999999</v>
          </cell>
          <cell r="F208">
            <v>4751.7</v>
          </cell>
          <cell r="G208" t="str">
            <v>LAOE-861204-65A</v>
          </cell>
          <cell r="H208" t="str">
            <v>LAOE-861204-HTSLRN06</v>
          </cell>
          <cell r="I208">
            <v>31750</v>
          </cell>
          <cell r="K208" t="str">
            <v>Masculino</v>
          </cell>
          <cell r="M208">
            <v>49048600651</v>
          </cell>
          <cell r="N208">
            <v>40064</v>
          </cell>
          <cell r="P208">
            <v>318278535</v>
          </cell>
          <cell r="S208">
            <v>72</v>
          </cell>
        </row>
        <row r="209">
          <cell r="A209">
            <v>53270</v>
          </cell>
          <cell r="B209" t="str">
            <v>Castillo Rosales Sandra Luz</v>
          </cell>
          <cell r="C209" t="str">
            <v>FACTURACION Y MEDICION</v>
          </cell>
          <cell r="D209" t="str">
            <v>LECTURISTA NOTIFICADOR</v>
          </cell>
          <cell r="E209">
            <v>148.08000000000001</v>
          </cell>
          <cell r="F209">
            <v>4442.4000000000005</v>
          </cell>
          <cell r="G209" t="str">
            <v>CARS-840309-320</v>
          </cell>
          <cell r="H209" t="str">
            <v>CARS-840309-MTSSSN03</v>
          </cell>
          <cell r="I209">
            <v>30750</v>
          </cell>
          <cell r="K209" t="str">
            <v>Femenino</v>
          </cell>
          <cell r="M209">
            <v>9018437096</v>
          </cell>
          <cell r="N209">
            <v>40120</v>
          </cell>
          <cell r="P209">
            <v>318277408</v>
          </cell>
          <cell r="S209">
            <v>72</v>
          </cell>
        </row>
        <row r="210">
          <cell r="A210">
            <v>53300</v>
          </cell>
          <cell r="B210" t="str">
            <v>Paz Collin Vanessa Isabel</v>
          </cell>
          <cell r="C210" t="str">
            <v>ATENCION A USUARIOS</v>
          </cell>
          <cell r="D210" t="str">
            <v>MENSAJERA</v>
          </cell>
          <cell r="E210">
            <v>134.34</v>
          </cell>
          <cell r="F210">
            <v>4030.2000000000003</v>
          </cell>
          <cell r="G210" t="str">
            <v>PACV-910708-GD8</v>
          </cell>
          <cell r="H210" t="str">
            <v>PACV-910708-MTSZLN09</v>
          </cell>
          <cell r="I210">
            <v>33427</v>
          </cell>
          <cell r="K210" t="str">
            <v>Femenino</v>
          </cell>
          <cell r="M210">
            <v>9099150592</v>
          </cell>
          <cell r="N210">
            <v>40140</v>
          </cell>
          <cell r="P210">
            <v>318279149</v>
          </cell>
          <cell r="S210">
            <v>72</v>
          </cell>
        </row>
        <row r="211">
          <cell r="A211">
            <v>53320</v>
          </cell>
          <cell r="B211" t="str">
            <v>Morales Orozco Jose Eduardo</v>
          </cell>
          <cell r="C211" t="str">
            <v>SECTOR PROYECTOS</v>
          </cell>
          <cell r="D211" t="str">
            <v>AYUDANTE GENERAL</v>
          </cell>
          <cell r="E211">
            <v>148.07</v>
          </cell>
          <cell r="F211">
            <v>4442.0999999999995</v>
          </cell>
          <cell r="G211" t="str">
            <v>MOOE-900531-N34</v>
          </cell>
          <cell r="H211" t="str">
            <v>MOOE-900531-HTSRRD08</v>
          </cell>
          <cell r="I211">
            <v>33024</v>
          </cell>
          <cell r="K211" t="str">
            <v>Masculino</v>
          </cell>
          <cell r="M211">
            <v>9079085636</v>
          </cell>
          <cell r="N211">
            <v>40189</v>
          </cell>
          <cell r="P211">
            <v>318278946</v>
          </cell>
          <cell r="S211">
            <v>72</v>
          </cell>
        </row>
        <row r="212">
          <cell r="A212">
            <v>53340</v>
          </cell>
          <cell r="B212" t="str">
            <v>Vazquez Lopez Juan Jose</v>
          </cell>
          <cell r="C212" t="str">
            <v>SECTOR DUPORT</v>
          </cell>
          <cell r="D212" t="str">
            <v>AYUDANTE GENERAL</v>
          </cell>
          <cell r="E212">
            <v>148.07</v>
          </cell>
          <cell r="F212">
            <v>4442.0999999999995</v>
          </cell>
          <cell r="G212" t="str">
            <v>VALJ-920201-911</v>
          </cell>
          <cell r="H212" t="str">
            <v>VALJ-920201-HSPZPN02</v>
          </cell>
          <cell r="I212">
            <v>33635</v>
          </cell>
          <cell r="K212" t="str">
            <v>Masculino</v>
          </cell>
          <cell r="M212">
            <v>9109203597</v>
          </cell>
          <cell r="N212">
            <v>40197</v>
          </cell>
          <cell r="P212">
            <v>318279989</v>
          </cell>
          <cell r="S212">
            <v>72</v>
          </cell>
        </row>
        <row r="213">
          <cell r="A213">
            <v>53360</v>
          </cell>
          <cell r="B213" t="str">
            <v>Mar Mar Victor Hugo</v>
          </cell>
          <cell r="C213" t="str">
            <v>SECTOR ALTAMIRA SUR</v>
          </cell>
          <cell r="D213" t="str">
            <v>AYUDANTE GENERAL</v>
          </cell>
          <cell r="E213">
            <v>148.07</v>
          </cell>
          <cell r="F213">
            <v>4442.0999999999995</v>
          </cell>
          <cell r="G213" t="str">
            <v>MAMV-910114-6Z3</v>
          </cell>
          <cell r="H213" t="str">
            <v>MAMV-910114-HTSRRC08</v>
          </cell>
          <cell r="I213">
            <v>33252</v>
          </cell>
          <cell r="K213" t="str">
            <v>Masculino</v>
          </cell>
          <cell r="M213">
            <v>9109108747</v>
          </cell>
          <cell r="N213">
            <v>40218</v>
          </cell>
          <cell r="P213">
            <v>319941863</v>
          </cell>
          <cell r="S213">
            <v>72</v>
          </cell>
        </row>
        <row r="214">
          <cell r="A214">
            <v>53370</v>
          </cell>
          <cell r="B214" t="str">
            <v>Pecina Mendoza Carlos</v>
          </cell>
          <cell r="C214" t="str">
            <v>SECTOR DUPORT</v>
          </cell>
          <cell r="D214" t="str">
            <v>AYUDANTE GENERAL</v>
          </cell>
          <cell r="E214">
            <v>148.07</v>
          </cell>
          <cell r="F214">
            <v>4442.0999999999995</v>
          </cell>
          <cell r="G214" t="str">
            <v>PEMC-891018-GK0</v>
          </cell>
          <cell r="H214" t="str">
            <v>PEMC-891018-HTSCNR03</v>
          </cell>
          <cell r="I214">
            <v>32799</v>
          </cell>
          <cell r="K214" t="str">
            <v>Masculino</v>
          </cell>
          <cell r="M214">
            <v>9058947004</v>
          </cell>
          <cell r="N214">
            <v>40225</v>
          </cell>
          <cell r="P214">
            <v>318279167</v>
          </cell>
          <cell r="S214">
            <v>72</v>
          </cell>
        </row>
        <row r="215">
          <cell r="A215">
            <v>53380</v>
          </cell>
          <cell r="B215" t="str">
            <v>Hernandez Hernandez Jorge Giovanni</v>
          </cell>
          <cell r="C215" t="str">
            <v>CONTROL Y REZAGO</v>
          </cell>
          <cell r="D215" t="str">
            <v>AYUDANTE GENERAL</v>
          </cell>
          <cell r="E215">
            <v>148.08000000000001</v>
          </cell>
          <cell r="F215">
            <v>4442.4000000000005</v>
          </cell>
          <cell r="G215" t="str">
            <v>HEHJ-861110-G3A</v>
          </cell>
          <cell r="H215" t="str">
            <v>HEHJ-861110-HTSRRR00</v>
          </cell>
          <cell r="I215">
            <v>31726</v>
          </cell>
          <cell r="K215" t="str">
            <v>Masculino</v>
          </cell>
          <cell r="M215">
            <v>9078637668</v>
          </cell>
          <cell r="N215">
            <v>40225</v>
          </cell>
          <cell r="P215">
            <v>318278263</v>
          </cell>
          <cell r="S215">
            <v>72</v>
          </cell>
        </row>
        <row r="216">
          <cell r="A216">
            <v>53390</v>
          </cell>
          <cell r="B216" t="str">
            <v>Lopez Sifuentes Luis Antonio</v>
          </cell>
          <cell r="C216" t="str">
            <v>SUBGERENCIA ADMINISTRATIVA</v>
          </cell>
          <cell r="D216" t="str">
            <v>VELADOR</v>
          </cell>
          <cell r="E216">
            <v>148.08000000000001</v>
          </cell>
          <cell r="F216">
            <v>4442.4000000000005</v>
          </cell>
          <cell r="G216" t="str">
            <v>LOSL-760825-9D9</v>
          </cell>
          <cell r="H216" t="str">
            <v>LOSL-760825-HTSPFS02</v>
          </cell>
          <cell r="I216">
            <v>27997</v>
          </cell>
          <cell r="K216" t="str">
            <v>Masculino</v>
          </cell>
          <cell r="M216">
            <v>9987606663</v>
          </cell>
          <cell r="N216">
            <v>40225</v>
          </cell>
          <cell r="P216">
            <v>56717354453</v>
          </cell>
          <cell r="S216">
            <v>14</v>
          </cell>
        </row>
        <row r="217">
          <cell r="A217">
            <v>53400</v>
          </cell>
          <cell r="B217" t="str">
            <v>Perez Martinez Yenni Elizabeth</v>
          </cell>
          <cell r="C217" t="str">
            <v>FACTURACION Y MEDICION</v>
          </cell>
          <cell r="D217" t="str">
            <v>LECTURISTA NOTIFICADOR</v>
          </cell>
          <cell r="E217">
            <v>148.07</v>
          </cell>
          <cell r="F217">
            <v>4442.0999999999995</v>
          </cell>
          <cell r="G217" t="str">
            <v>PEMY-900918-812</v>
          </cell>
          <cell r="H217" t="str">
            <v>PEMY-900918-MTSRRN09</v>
          </cell>
          <cell r="I217">
            <v>33134</v>
          </cell>
          <cell r="K217" t="str">
            <v>Femenino</v>
          </cell>
          <cell r="M217">
            <v>9109004995</v>
          </cell>
          <cell r="N217">
            <v>40253</v>
          </cell>
          <cell r="P217">
            <v>318279215</v>
          </cell>
          <cell r="S217">
            <v>72</v>
          </cell>
        </row>
        <row r="218">
          <cell r="A218">
            <v>53410</v>
          </cell>
          <cell r="B218" t="str">
            <v>Diaz Zarate Juan Martin</v>
          </cell>
          <cell r="C218" t="str">
            <v>FACTURACION Y MEDICION</v>
          </cell>
          <cell r="D218" t="str">
            <v>AYUDANTE GENERAL</v>
          </cell>
          <cell r="E218">
            <v>148.07</v>
          </cell>
          <cell r="F218">
            <v>4442.0999999999995</v>
          </cell>
          <cell r="G218" t="str">
            <v>DIZJ-900529-I49</v>
          </cell>
          <cell r="H218" t="str">
            <v>DIZJ-900529-HTSZRN06</v>
          </cell>
          <cell r="I218">
            <v>33022</v>
          </cell>
          <cell r="K218" t="str">
            <v>Masculino</v>
          </cell>
          <cell r="M218">
            <v>9089095088</v>
          </cell>
          <cell r="N218">
            <v>40271</v>
          </cell>
          <cell r="P218">
            <v>318277725</v>
          </cell>
          <cell r="S218">
            <v>72</v>
          </cell>
        </row>
        <row r="219">
          <cell r="A219">
            <v>53420</v>
          </cell>
          <cell r="B219" t="str">
            <v>Sosa Cepeda Julio Arturo</v>
          </cell>
          <cell r="C219" t="str">
            <v>SUBGERENCIA ADMINISTRATIVA</v>
          </cell>
          <cell r="D219" t="str">
            <v>VELADOR</v>
          </cell>
          <cell r="E219">
            <v>148.07</v>
          </cell>
          <cell r="F219">
            <v>4442.0999999999995</v>
          </cell>
          <cell r="G219" t="str">
            <v>SOCJ-891215-PB0</v>
          </cell>
          <cell r="H219" t="str">
            <v>SOCJ-891215-HTSSPL06</v>
          </cell>
          <cell r="I219">
            <v>32857</v>
          </cell>
          <cell r="K219" t="str">
            <v>Masculino</v>
          </cell>
          <cell r="M219">
            <v>9098926919</v>
          </cell>
          <cell r="N219">
            <v>40280</v>
          </cell>
          <cell r="P219">
            <v>318279822</v>
          </cell>
          <cell r="S219">
            <v>72</v>
          </cell>
        </row>
        <row r="220">
          <cell r="A220">
            <v>53430</v>
          </cell>
          <cell r="B220" t="str">
            <v>Rodriguez Castro Guadalupe</v>
          </cell>
          <cell r="C220" t="str">
            <v>PADRON Y CENSO</v>
          </cell>
          <cell r="D220" t="str">
            <v>MENSAJERA</v>
          </cell>
          <cell r="E220">
            <v>134.34</v>
          </cell>
          <cell r="F220">
            <v>4030.2000000000003</v>
          </cell>
          <cell r="G220" t="str">
            <v>ROCG-911212-TE4</v>
          </cell>
          <cell r="H220" t="str">
            <v>ROCG-911212-MTSDSD08</v>
          </cell>
          <cell r="I220">
            <v>33584</v>
          </cell>
          <cell r="K220" t="str">
            <v>Femenino</v>
          </cell>
          <cell r="M220">
            <v>9089152780</v>
          </cell>
          <cell r="N220">
            <v>40351</v>
          </cell>
          <cell r="P220">
            <v>318279493</v>
          </cell>
          <cell r="S220">
            <v>72</v>
          </cell>
        </row>
        <row r="221">
          <cell r="A221">
            <v>53440</v>
          </cell>
          <cell r="B221" t="str">
            <v>Flores Pascual Yanet Violeta</v>
          </cell>
          <cell r="C221" t="str">
            <v>FACTURACION Y MEDICION</v>
          </cell>
          <cell r="D221" t="str">
            <v>MENSAJERA</v>
          </cell>
          <cell r="E221">
            <v>134.34</v>
          </cell>
          <cell r="F221">
            <v>4030.2000000000003</v>
          </cell>
          <cell r="G221" t="str">
            <v>FOPY-830812-CC5</v>
          </cell>
          <cell r="H221" t="str">
            <v>FOPY-830812-MVZLSN01</v>
          </cell>
          <cell r="I221">
            <v>30540</v>
          </cell>
          <cell r="K221" t="str">
            <v>Femenino</v>
          </cell>
          <cell r="M221">
            <v>9028308667</v>
          </cell>
          <cell r="N221">
            <v>40448</v>
          </cell>
          <cell r="P221">
            <v>318277882</v>
          </cell>
          <cell r="S221">
            <v>72</v>
          </cell>
        </row>
        <row r="222">
          <cell r="A222">
            <v>53450</v>
          </cell>
          <cell r="B222" t="str">
            <v>Alonso Morales Jesus Eduardo</v>
          </cell>
          <cell r="C222" t="str">
            <v>MANTENIMIENTO PLANTAS</v>
          </cell>
          <cell r="D222" t="str">
            <v>AYUDANTE GENERAL</v>
          </cell>
          <cell r="E222">
            <v>148.08000000000001</v>
          </cell>
          <cell r="F222">
            <v>4442.4000000000005</v>
          </cell>
          <cell r="G222" t="str">
            <v>AOMJ-900704-5FA</v>
          </cell>
          <cell r="H222" t="str">
            <v>AOMJ-900704-HTSLRS05</v>
          </cell>
          <cell r="I222">
            <v>33058</v>
          </cell>
          <cell r="K222" t="str">
            <v>Masculino</v>
          </cell>
          <cell r="M222">
            <v>9099024946</v>
          </cell>
          <cell r="N222">
            <v>40544</v>
          </cell>
          <cell r="P222">
            <v>318277145</v>
          </cell>
          <cell r="S222">
            <v>72</v>
          </cell>
        </row>
        <row r="223">
          <cell r="A223">
            <v>53480</v>
          </cell>
          <cell r="B223" t="str">
            <v>Cosino Colunga Francisco</v>
          </cell>
          <cell r="C223" t="str">
            <v>SECTOR PROYECTOS</v>
          </cell>
          <cell r="D223" t="str">
            <v>AYUDANTE GENERAL</v>
          </cell>
          <cell r="E223">
            <v>148.08000000000001</v>
          </cell>
          <cell r="F223">
            <v>4442.4000000000005</v>
          </cell>
          <cell r="G223" t="str">
            <v>COCF-771010-345</v>
          </cell>
          <cell r="H223" t="str">
            <v>COCF-771010-HTSSLR08</v>
          </cell>
          <cell r="I223">
            <v>28408</v>
          </cell>
          <cell r="K223" t="str">
            <v>Masculino</v>
          </cell>
          <cell r="M223">
            <v>49967747426</v>
          </cell>
          <cell r="N223">
            <v>40610</v>
          </cell>
          <cell r="P223">
            <v>56717354484</v>
          </cell>
          <cell r="S223">
            <v>14</v>
          </cell>
        </row>
        <row r="224">
          <cell r="A224">
            <v>53490</v>
          </cell>
          <cell r="B224" t="str">
            <v>Avila Garcia Antonio</v>
          </cell>
          <cell r="C224" t="str">
            <v>SECTOR PROYECTOS</v>
          </cell>
          <cell r="D224" t="str">
            <v>AYUDANTE GENERAL</v>
          </cell>
          <cell r="E224">
            <v>148.08000000000001</v>
          </cell>
          <cell r="F224">
            <v>4442.4000000000005</v>
          </cell>
          <cell r="G224" t="str">
            <v>AIGA-811013-4D6</v>
          </cell>
          <cell r="H224" t="str">
            <v>AIGA-811013-HZSVRN01</v>
          </cell>
          <cell r="I224">
            <v>29872</v>
          </cell>
          <cell r="K224" t="str">
            <v>Masculino</v>
          </cell>
          <cell r="M224">
            <v>9118100461</v>
          </cell>
          <cell r="N224">
            <v>40630</v>
          </cell>
          <cell r="P224">
            <v>318277220</v>
          </cell>
          <cell r="S224">
            <v>72</v>
          </cell>
        </row>
        <row r="225">
          <cell r="A225">
            <v>53510</v>
          </cell>
          <cell r="B225" t="str">
            <v>Martinez Arteaga Diego</v>
          </cell>
          <cell r="C225" t="str">
            <v>SECTOR PROYECTOS</v>
          </cell>
          <cell r="D225" t="str">
            <v>AYUDANTE GENERAL</v>
          </cell>
          <cell r="E225">
            <v>148.08000000000001</v>
          </cell>
          <cell r="F225">
            <v>4442.4000000000005</v>
          </cell>
          <cell r="G225" t="str">
            <v>MAAD-860620-T51</v>
          </cell>
          <cell r="H225" t="str">
            <v>MAAD-860620-HTSRRG03</v>
          </cell>
          <cell r="I225">
            <v>31583</v>
          </cell>
          <cell r="K225" t="str">
            <v>Masculino</v>
          </cell>
          <cell r="M225">
            <v>9048698766</v>
          </cell>
          <cell r="N225">
            <v>40630</v>
          </cell>
          <cell r="P225">
            <v>318278647</v>
          </cell>
          <cell r="S225">
            <v>72</v>
          </cell>
        </row>
        <row r="226">
          <cell r="A226">
            <v>53530</v>
          </cell>
          <cell r="B226" t="str">
            <v>Ramirez Gonzalez Fred</v>
          </cell>
          <cell r="C226" t="str">
            <v>PTA HIDALGO</v>
          </cell>
          <cell r="D226" t="str">
            <v>AYUDANTE GENERAL</v>
          </cell>
          <cell r="E226">
            <v>148.08000000000001</v>
          </cell>
          <cell r="F226">
            <v>4442.4000000000005</v>
          </cell>
          <cell r="G226" t="str">
            <v>RAGF-561124-HM8</v>
          </cell>
          <cell r="H226" t="str">
            <v>RAGF-561124-HVZMNR06</v>
          </cell>
          <cell r="I226">
            <v>20783</v>
          </cell>
          <cell r="K226" t="str">
            <v>Masculino</v>
          </cell>
          <cell r="M226">
            <v>49775608893</v>
          </cell>
          <cell r="N226">
            <v>40635</v>
          </cell>
          <cell r="P226">
            <v>318279354</v>
          </cell>
          <cell r="S226">
            <v>72</v>
          </cell>
        </row>
        <row r="227">
          <cell r="A227">
            <v>53540</v>
          </cell>
          <cell r="B227" t="str">
            <v>Hernandez Santander Cesar Pablo</v>
          </cell>
          <cell r="C227" t="str">
            <v>SECTOR DUPORT</v>
          </cell>
          <cell r="D227" t="str">
            <v>AYUDANTE GENERAL</v>
          </cell>
          <cell r="E227">
            <v>148.08000000000001</v>
          </cell>
          <cell r="F227">
            <v>4442.4000000000005</v>
          </cell>
          <cell r="G227" t="str">
            <v>HESC-920728-GV1</v>
          </cell>
          <cell r="H227" t="str">
            <v>HESC-920728-HTSRNS02</v>
          </cell>
          <cell r="I227">
            <v>33813</v>
          </cell>
          <cell r="K227" t="str">
            <v>Masculino</v>
          </cell>
          <cell r="M227">
            <v>9119200690</v>
          </cell>
          <cell r="N227">
            <v>40639</v>
          </cell>
          <cell r="P227">
            <v>318278339</v>
          </cell>
          <cell r="S227">
            <v>72</v>
          </cell>
        </row>
        <row r="228">
          <cell r="A228">
            <v>53550</v>
          </cell>
          <cell r="B228" t="str">
            <v>Chavez Saldierna Omar Filiberto</v>
          </cell>
          <cell r="C228" t="str">
            <v>TURNO VESPERTINO DUPORT</v>
          </cell>
          <cell r="D228" t="str">
            <v>AYUDANTE GENERAL</v>
          </cell>
          <cell r="E228">
            <v>148.08000000000001</v>
          </cell>
          <cell r="F228">
            <v>4442.4000000000005</v>
          </cell>
          <cell r="G228" t="str">
            <v>CASO-910822-7T8</v>
          </cell>
          <cell r="H228" t="str">
            <v>CASO-910822-HTSHLM05</v>
          </cell>
          <cell r="I228">
            <v>33472</v>
          </cell>
          <cell r="K228" t="str">
            <v>Masculino</v>
          </cell>
          <cell r="M228">
            <v>9089138276</v>
          </cell>
          <cell r="N228">
            <v>40639</v>
          </cell>
          <cell r="P228">
            <v>318277480</v>
          </cell>
          <cell r="S228">
            <v>72</v>
          </cell>
        </row>
        <row r="229">
          <cell r="A229">
            <v>53560</v>
          </cell>
          <cell r="B229" t="str">
            <v>Castillo Ramirez Pedro Daniel</v>
          </cell>
          <cell r="C229" t="str">
            <v>SECTOR DUPORT</v>
          </cell>
          <cell r="D229" t="str">
            <v>AYUDANTE GENERAL</v>
          </cell>
          <cell r="E229">
            <v>148.09</v>
          </cell>
          <cell r="F229">
            <v>4442.7</v>
          </cell>
          <cell r="G229" t="str">
            <v>CARP-820107-TE5</v>
          </cell>
          <cell r="H229" t="str">
            <v>CARP-820107-HTSSMD02</v>
          </cell>
          <cell r="I229">
            <v>29958</v>
          </cell>
          <cell r="K229" t="str">
            <v>Masculino</v>
          </cell>
          <cell r="M229">
            <v>9998244108</v>
          </cell>
          <cell r="N229">
            <v>40639</v>
          </cell>
          <cell r="P229">
            <v>318277396</v>
          </cell>
          <cell r="S229">
            <v>72</v>
          </cell>
        </row>
        <row r="230">
          <cell r="A230">
            <v>53570</v>
          </cell>
          <cell r="B230" t="str">
            <v>Hernandez Rodriguez Luis Enrique</v>
          </cell>
          <cell r="C230" t="str">
            <v>MANTENIMIENTO  Y ELECTROMECANICOS</v>
          </cell>
          <cell r="D230" t="str">
            <v>AYUDANTE GENERAL</v>
          </cell>
          <cell r="E230">
            <v>148.09</v>
          </cell>
          <cell r="F230">
            <v>4442.7</v>
          </cell>
          <cell r="G230" t="str">
            <v>HERL-840112-586</v>
          </cell>
          <cell r="H230" t="str">
            <v>HERL-840112-HTSRDS01</v>
          </cell>
          <cell r="I230">
            <v>30693</v>
          </cell>
          <cell r="K230" t="str">
            <v>Masculino</v>
          </cell>
          <cell r="M230">
            <v>9048438676</v>
          </cell>
          <cell r="N230">
            <v>40691</v>
          </cell>
          <cell r="P230">
            <v>318278302</v>
          </cell>
          <cell r="S230">
            <v>72</v>
          </cell>
        </row>
        <row r="231">
          <cell r="A231">
            <v>53610</v>
          </cell>
          <cell r="B231" t="str">
            <v>Guzman Gamez Rodrigo</v>
          </cell>
          <cell r="C231" t="str">
            <v>MANTENIMIENTO  Y ELECTROMECANICOS</v>
          </cell>
          <cell r="D231" t="str">
            <v>AYUDANTE GENERAL</v>
          </cell>
          <cell r="E231">
            <v>148.09</v>
          </cell>
          <cell r="F231">
            <v>4442.7</v>
          </cell>
          <cell r="G231" t="str">
            <v>GUGR-901010-7K9</v>
          </cell>
          <cell r="H231" t="str">
            <v>GUGR-901010-HTSZMD04</v>
          </cell>
          <cell r="I231">
            <v>33156</v>
          </cell>
          <cell r="K231" t="str">
            <v>Masculino</v>
          </cell>
          <cell r="M231">
            <v>9099046360</v>
          </cell>
          <cell r="N231">
            <v>40710</v>
          </cell>
          <cell r="P231">
            <v>318278188</v>
          </cell>
          <cell r="S231">
            <v>72</v>
          </cell>
        </row>
        <row r="232">
          <cell r="A232">
            <v>53620</v>
          </cell>
          <cell r="B232" t="str">
            <v>Pecina Perez Osvaldo</v>
          </cell>
          <cell r="C232" t="str">
            <v>SECTOR ESTEROS</v>
          </cell>
          <cell r="D232" t="str">
            <v>AYUDANTE GENERAL</v>
          </cell>
          <cell r="E232">
            <v>148.09</v>
          </cell>
          <cell r="F232">
            <v>4442.7</v>
          </cell>
          <cell r="G232" t="str">
            <v>PEPO-930314-GC7</v>
          </cell>
          <cell r="H232" t="str">
            <v>PEPO-930314-HTSCRS00</v>
          </cell>
          <cell r="I232">
            <v>34042</v>
          </cell>
          <cell r="K232" t="str">
            <v>Masculino</v>
          </cell>
          <cell r="M232">
            <v>9119315266</v>
          </cell>
          <cell r="N232">
            <v>40730</v>
          </cell>
          <cell r="P232">
            <v>318279176</v>
          </cell>
          <cell r="S232">
            <v>72</v>
          </cell>
        </row>
        <row r="233">
          <cell r="A233">
            <v>53630</v>
          </cell>
          <cell r="B233" t="str">
            <v>Gutierrez Reyes Francisco Javier</v>
          </cell>
          <cell r="C233" t="str">
            <v>SECTOR ESTEROS</v>
          </cell>
          <cell r="D233" t="str">
            <v>AYUDANTE GENERAL</v>
          </cell>
          <cell r="E233">
            <v>148.09</v>
          </cell>
          <cell r="F233">
            <v>4442.7</v>
          </cell>
          <cell r="G233" t="str">
            <v>GURF-751102-FH2</v>
          </cell>
          <cell r="H233" t="str">
            <v>GURF-751102-HTSTYR04</v>
          </cell>
          <cell r="I233">
            <v>27700</v>
          </cell>
          <cell r="K233" t="str">
            <v>Masculino</v>
          </cell>
          <cell r="M233">
            <v>9987525137</v>
          </cell>
          <cell r="N233">
            <v>40730</v>
          </cell>
          <cell r="P233">
            <v>318278151</v>
          </cell>
          <cell r="S233">
            <v>72</v>
          </cell>
        </row>
        <row r="234">
          <cell r="A234">
            <v>53640</v>
          </cell>
          <cell r="B234" t="str">
            <v>Morales Briones Ruben</v>
          </cell>
          <cell r="C234" t="str">
            <v>MANTENIMIENTO  Y ELECTROMECANICOS</v>
          </cell>
          <cell r="D234" t="str">
            <v>AYUDANTE GENERAL</v>
          </cell>
          <cell r="E234">
            <v>148.09</v>
          </cell>
          <cell r="F234">
            <v>4442.7</v>
          </cell>
          <cell r="G234" t="str">
            <v>MOBR-910715-QZ2</v>
          </cell>
          <cell r="H234" t="str">
            <v>MOBR-910715-HVZRRB01</v>
          </cell>
          <cell r="I234">
            <v>33434</v>
          </cell>
          <cell r="K234" t="str">
            <v>Masculino</v>
          </cell>
          <cell r="M234">
            <v>9109130410</v>
          </cell>
          <cell r="N234">
            <v>40730</v>
          </cell>
          <cell r="P234">
            <v>318278928</v>
          </cell>
          <cell r="S234">
            <v>72</v>
          </cell>
        </row>
        <row r="235">
          <cell r="A235">
            <v>53650</v>
          </cell>
          <cell r="B235" t="str">
            <v>Ramirez Lopez Nilson</v>
          </cell>
          <cell r="C235" t="str">
            <v>SECTOR ALTAMIRA CENTRO</v>
          </cell>
          <cell r="D235" t="str">
            <v>AYUDANTE GENERAL</v>
          </cell>
          <cell r="E235">
            <v>148.09</v>
          </cell>
          <cell r="F235">
            <v>4442.7</v>
          </cell>
          <cell r="G235" t="str">
            <v>RALN-790416-9S3</v>
          </cell>
          <cell r="H235" t="str">
            <v>RALN-790416-HTSMPL05</v>
          </cell>
          <cell r="I235">
            <v>28961</v>
          </cell>
          <cell r="K235" t="str">
            <v>Masculino</v>
          </cell>
          <cell r="M235">
            <v>9987957777</v>
          </cell>
          <cell r="N235">
            <v>40730</v>
          </cell>
          <cell r="P235">
            <v>318279372</v>
          </cell>
          <cell r="S235">
            <v>72</v>
          </cell>
        </row>
        <row r="236">
          <cell r="A236">
            <v>53680</v>
          </cell>
          <cell r="B236" t="str">
            <v>Jimenez Barrios Silvia Carolina</v>
          </cell>
          <cell r="C236" t="str">
            <v>FACTURACION Y MEDICION</v>
          </cell>
          <cell r="D236" t="str">
            <v>MENSAJERA</v>
          </cell>
          <cell r="E236">
            <v>134.33000000000001</v>
          </cell>
          <cell r="F236">
            <v>4029.9000000000005</v>
          </cell>
          <cell r="G236" t="str">
            <v>JIBS-791219-LK5</v>
          </cell>
          <cell r="H236" t="str">
            <v>JIBS-791219-MVZMRL00</v>
          </cell>
          <cell r="I236">
            <v>29208</v>
          </cell>
          <cell r="K236" t="str">
            <v>Femenino</v>
          </cell>
          <cell r="M236">
            <v>9117901240</v>
          </cell>
          <cell r="N236">
            <v>40733</v>
          </cell>
          <cell r="P236">
            <v>319944565</v>
          </cell>
          <cell r="S236">
            <v>72</v>
          </cell>
        </row>
        <row r="237">
          <cell r="A237">
            <v>53690</v>
          </cell>
          <cell r="B237" t="str">
            <v>Reyna Nuñez Gabriela</v>
          </cell>
          <cell r="C237" t="str">
            <v>ATENCION A USUARIOS</v>
          </cell>
          <cell r="D237" t="str">
            <v>MENSAJERA</v>
          </cell>
          <cell r="E237">
            <v>134.33000000000001</v>
          </cell>
          <cell r="F237">
            <v>4029.9000000000005</v>
          </cell>
          <cell r="G237" t="str">
            <v>RENG-880324-J57</v>
          </cell>
          <cell r="H237" t="str">
            <v>RENG-880324-MTSYXB01</v>
          </cell>
          <cell r="I237">
            <v>32226</v>
          </cell>
          <cell r="K237" t="str">
            <v>Femenino</v>
          </cell>
          <cell r="M237">
            <v>9118800821</v>
          </cell>
          <cell r="N237">
            <v>40733</v>
          </cell>
          <cell r="P237">
            <v>318279439</v>
          </cell>
          <cell r="S237">
            <v>72</v>
          </cell>
        </row>
        <row r="238">
          <cell r="A238">
            <v>53700</v>
          </cell>
          <cell r="B238" t="str">
            <v>Hernandez Lopez Laura Yaneli</v>
          </cell>
          <cell r="C238" t="str">
            <v>FACTURACION Y MEDICION</v>
          </cell>
          <cell r="D238" t="str">
            <v>MENSAJERA</v>
          </cell>
          <cell r="E238">
            <v>134.34</v>
          </cell>
          <cell r="F238">
            <v>4030.2000000000003</v>
          </cell>
          <cell r="G238" t="str">
            <v>HELL-820109-UM3</v>
          </cell>
          <cell r="H238" t="str">
            <v>HELL-820109-MVZRPR01</v>
          </cell>
          <cell r="I238">
            <v>29960</v>
          </cell>
          <cell r="K238" t="str">
            <v>Femenino</v>
          </cell>
          <cell r="M238">
            <v>9998242649</v>
          </cell>
          <cell r="N238">
            <v>40733</v>
          </cell>
          <cell r="P238">
            <v>318278272</v>
          </cell>
          <cell r="S238">
            <v>72</v>
          </cell>
        </row>
        <row r="239">
          <cell r="A239">
            <v>53720</v>
          </cell>
          <cell r="B239" t="str">
            <v>Rodriguez Moreno Esther</v>
          </cell>
          <cell r="C239" t="str">
            <v>FACTURACION Y MEDICION</v>
          </cell>
          <cell r="D239" t="str">
            <v>MENSAJERA</v>
          </cell>
          <cell r="E239">
            <v>134.34</v>
          </cell>
          <cell r="F239">
            <v>4030.2000000000003</v>
          </cell>
          <cell r="G239" t="str">
            <v>ROME-870817-2V6</v>
          </cell>
          <cell r="H239" t="str">
            <v>ROME-870817-MTSDRS01</v>
          </cell>
          <cell r="I239">
            <v>32006</v>
          </cell>
          <cell r="K239" t="str">
            <v>Femenino</v>
          </cell>
          <cell r="M239">
            <v>9068740720</v>
          </cell>
          <cell r="N239">
            <v>40743</v>
          </cell>
          <cell r="P239">
            <v>318279523</v>
          </cell>
          <cell r="S239">
            <v>72</v>
          </cell>
        </row>
        <row r="240">
          <cell r="A240">
            <v>53730</v>
          </cell>
          <cell r="B240" t="str">
            <v>Hernandez Castro Karina</v>
          </cell>
          <cell r="C240" t="str">
            <v>FACTURACION Y MEDICION</v>
          </cell>
          <cell r="D240" t="str">
            <v>LECTURISTA NOTIFICADOR</v>
          </cell>
          <cell r="E240">
            <v>148.08000000000001</v>
          </cell>
          <cell r="F240">
            <v>4442.4000000000005</v>
          </cell>
          <cell r="G240" t="str">
            <v>HECK-881007-TI5</v>
          </cell>
          <cell r="H240" t="str">
            <v>HECK-881007-MTSRSR03</v>
          </cell>
          <cell r="I240">
            <v>32423</v>
          </cell>
          <cell r="K240" t="str">
            <v>Masculino</v>
          </cell>
          <cell r="M240">
            <v>9098811897</v>
          </cell>
          <cell r="N240">
            <v>40750</v>
          </cell>
          <cell r="P240">
            <v>318278227</v>
          </cell>
          <cell r="S240">
            <v>72</v>
          </cell>
        </row>
        <row r="241">
          <cell r="A241">
            <v>53740</v>
          </cell>
          <cell r="B241" t="str">
            <v>Gamez Bartolo Ricardo Antonio</v>
          </cell>
          <cell r="C241" t="str">
            <v>SECTOR PROYECTOS</v>
          </cell>
          <cell r="D241" t="str">
            <v>AYUDANTE GENERAL</v>
          </cell>
          <cell r="E241">
            <v>148.09</v>
          </cell>
          <cell r="F241">
            <v>4442.7</v>
          </cell>
          <cell r="G241" t="str">
            <v>GABR-930201-4L9</v>
          </cell>
          <cell r="H241" t="str">
            <v>GABR-930201-HTSMRC02</v>
          </cell>
          <cell r="I241">
            <v>34001</v>
          </cell>
          <cell r="K241" t="str">
            <v>Masculino</v>
          </cell>
          <cell r="M241">
            <v>9119302660</v>
          </cell>
          <cell r="N241">
            <v>40768</v>
          </cell>
          <cell r="P241">
            <v>318277912</v>
          </cell>
          <cell r="S241">
            <v>72</v>
          </cell>
        </row>
        <row r="242">
          <cell r="A242">
            <v>53750</v>
          </cell>
          <cell r="B242" t="str">
            <v>Jimenez Barrios Juan Ramon</v>
          </cell>
          <cell r="C242" t="str">
            <v>SECTOR ALTAMIRA CENTRO</v>
          </cell>
          <cell r="D242" t="str">
            <v>AYUDANTE GENERAL</v>
          </cell>
          <cell r="E242">
            <v>148.08000000000001</v>
          </cell>
          <cell r="F242">
            <v>4442.4000000000005</v>
          </cell>
          <cell r="G242" t="str">
            <v>JIBJ-830101-FC8</v>
          </cell>
          <cell r="H242" t="str">
            <v>JIBJ-830101-HVZMRN03</v>
          </cell>
          <cell r="I242">
            <v>30317</v>
          </cell>
          <cell r="K242" t="str">
            <v>Masculino</v>
          </cell>
          <cell r="M242">
            <v>9008312366</v>
          </cell>
          <cell r="N242">
            <v>40786</v>
          </cell>
          <cell r="P242">
            <v>318278405</v>
          </cell>
          <cell r="S242">
            <v>72</v>
          </cell>
        </row>
        <row r="243">
          <cell r="A243">
            <v>53780</v>
          </cell>
          <cell r="B243" t="str">
            <v>Zarate Martinez Hector Alejandro</v>
          </cell>
          <cell r="C243" t="str">
            <v>CONTROL Y REZAGO</v>
          </cell>
          <cell r="D243" t="str">
            <v>AYUDANTE GENERAL</v>
          </cell>
          <cell r="E243">
            <v>148.08000000000001</v>
          </cell>
          <cell r="F243">
            <v>4442.4000000000005</v>
          </cell>
          <cell r="G243" t="str">
            <v>ZAMH-890312-H57</v>
          </cell>
          <cell r="H243" t="str">
            <v>ZAMH-890312-HTSRRC07</v>
          </cell>
          <cell r="I243">
            <v>32579</v>
          </cell>
          <cell r="K243" t="str">
            <v>Masculino</v>
          </cell>
          <cell r="M243">
            <v>9068916361</v>
          </cell>
          <cell r="N243">
            <v>40789</v>
          </cell>
          <cell r="P243">
            <v>336156383</v>
          </cell>
          <cell r="S243">
            <v>72</v>
          </cell>
        </row>
        <row r="244">
          <cell r="A244">
            <v>53790</v>
          </cell>
          <cell r="B244" t="str">
            <v>Segura Moreno Felix</v>
          </cell>
          <cell r="C244" t="str">
            <v>CONTROL Y REZAGO</v>
          </cell>
          <cell r="D244" t="str">
            <v>AYUDANTE GENERAL</v>
          </cell>
          <cell r="E244">
            <v>148.09</v>
          </cell>
          <cell r="F244">
            <v>4442.7</v>
          </cell>
          <cell r="G244" t="str">
            <v>SEMF-770417-KM4</v>
          </cell>
          <cell r="H244" t="str">
            <v>SEMF-770417-HTSGRL02</v>
          </cell>
          <cell r="I244">
            <v>28232</v>
          </cell>
          <cell r="K244" t="str">
            <v>Masculino</v>
          </cell>
          <cell r="M244">
            <v>49977709259</v>
          </cell>
          <cell r="N244">
            <v>40789</v>
          </cell>
          <cell r="P244">
            <v>318279774</v>
          </cell>
          <cell r="S244">
            <v>72</v>
          </cell>
        </row>
        <row r="245">
          <cell r="A245">
            <v>53810</v>
          </cell>
          <cell r="B245" t="str">
            <v>Garcia Sanchez Pablo</v>
          </cell>
          <cell r="C245" t="str">
            <v>SECTOR ALTAMIRA SUR</v>
          </cell>
          <cell r="D245" t="str">
            <v>AYUDANTE GENERAL</v>
          </cell>
          <cell r="E245">
            <v>148.09</v>
          </cell>
          <cell r="F245">
            <v>4442.7</v>
          </cell>
          <cell r="G245" t="str">
            <v>GASP-920214-N21</v>
          </cell>
          <cell r="H245" t="str">
            <v>GASP-920214-HTSRNB03</v>
          </cell>
          <cell r="I245">
            <v>33648</v>
          </cell>
          <cell r="K245" t="str">
            <v>Masculino</v>
          </cell>
          <cell r="M245">
            <v>9119235738</v>
          </cell>
          <cell r="N245">
            <v>40789</v>
          </cell>
          <cell r="P245">
            <v>318277994</v>
          </cell>
          <cell r="S245">
            <v>72</v>
          </cell>
        </row>
        <row r="246">
          <cell r="A246">
            <v>53830</v>
          </cell>
          <cell r="B246" t="str">
            <v>Mendez Cordova Esteban</v>
          </cell>
          <cell r="C246" t="str">
            <v>CONTROL Y REZAGO</v>
          </cell>
          <cell r="D246" t="str">
            <v>AYUDANTE GENERAL</v>
          </cell>
          <cell r="E246">
            <v>148.08000000000001</v>
          </cell>
          <cell r="F246">
            <v>4442.4000000000005</v>
          </cell>
          <cell r="G246" t="str">
            <v>MECE-630803-EPA</v>
          </cell>
          <cell r="H246" t="str">
            <v>MECE-630803-HNLNRS09</v>
          </cell>
          <cell r="I246">
            <v>23226</v>
          </cell>
          <cell r="K246" t="str">
            <v>Masculino</v>
          </cell>
          <cell r="M246">
            <v>49796322938</v>
          </cell>
          <cell r="N246">
            <v>40789</v>
          </cell>
          <cell r="P246">
            <v>56717354498</v>
          </cell>
          <cell r="S246">
            <v>14</v>
          </cell>
        </row>
        <row r="247">
          <cell r="A247">
            <v>53840</v>
          </cell>
          <cell r="B247" t="str">
            <v>Salazar Ramirez Zenon</v>
          </cell>
          <cell r="C247" t="str">
            <v>SECTOR PROYECTOS</v>
          </cell>
          <cell r="D247" t="str">
            <v>AYUDANTE GENERAL</v>
          </cell>
          <cell r="E247">
            <v>148.08000000000001</v>
          </cell>
          <cell r="F247">
            <v>4442.4000000000005</v>
          </cell>
          <cell r="G247" t="str">
            <v>SARZ-860510-3Z7</v>
          </cell>
          <cell r="H247" t="str">
            <v>SARZ-860510-HTSLMN03</v>
          </cell>
          <cell r="I247">
            <v>31542</v>
          </cell>
          <cell r="K247" t="str">
            <v>Masculino</v>
          </cell>
          <cell r="M247">
            <v>9068618835</v>
          </cell>
          <cell r="N247">
            <v>40798</v>
          </cell>
          <cell r="P247">
            <v>318279617</v>
          </cell>
          <cell r="S247">
            <v>72</v>
          </cell>
        </row>
        <row r="248">
          <cell r="A248">
            <v>53850</v>
          </cell>
          <cell r="B248" t="str">
            <v>Mendez Moreno Jorge Daniel</v>
          </cell>
          <cell r="C248" t="str">
            <v>PLANTA ALTAMIRA SUR</v>
          </cell>
          <cell r="D248" t="str">
            <v>AYUDANTE GENERAL</v>
          </cell>
          <cell r="E248">
            <v>148.08000000000001</v>
          </cell>
          <cell r="F248">
            <v>4442.4000000000005</v>
          </cell>
          <cell r="G248" t="str">
            <v>MEMJ-840718-AI9</v>
          </cell>
          <cell r="H248" t="str">
            <v>MEMJ-840718-HTSNRR05</v>
          </cell>
          <cell r="I248">
            <v>30881</v>
          </cell>
          <cell r="K248" t="str">
            <v>Masculino</v>
          </cell>
          <cell r="M248">
            <v>9048416805</v>
          </cell>
          <cell r="N248">
            <v>40803</v>
          </cell>
          <cell r="P248">
            <v>318278870</v>
          </cell>
          <cell r="S248">
            <v>72</v>
          </cell>
        </row>
        <row r="249">
          <cell r="A249">
            <v>53860</v>
          </cell>
          <cell r="B249" t="str">
            <v>Pintor Alvarez Regulo</v>
          </cell>
          <cell r="C249" t="str">
            <v>MANTENIMIENTO  Y ELECTROMECANICOS</v>
          </cell>
          <cell r="D249" t="str">
            <v>AYUDANTE GENERAL</v>
          </cell>
          <cell r="E249">
            <v>148.08000000000001</v>
          </cell>
          <cell r="F249">
            <v>4442.4000000000005</v>
          </cell>
          <cell r="G249" t="str">
            <v>PIAR-910314-AY5</v>
          </cell>
          <cell r="H249" t="str">
            <v>PIAR-910314-HTSNLG01</v>
          </cell>
          <cell r="I249">
            <v>33311</v>
          </cell>
          <cell r="K249" t="str">
            <v>Masculino</v>
          </cell>
          <cell r="M249">
            <v>9089139795</v>
          </cell>
          <cell r="N249">
            <v>40810</v>
          </cell>
          <cell r="P249">
            <v>318279297</v>
          </cell>
          <cell r="S249">
            <v>72</v>
          </cell>
        </row>
        <row r="250">
          <cell r="A250">
            <v>53870</v>
          </cell>
          <cell r="B250" t="str">
            <v>Olvera Sibriano Aristeo</v>
          </cell>
          <cell r="C250" t="str">
            <v>SECTOR ALTAMIRA CENTRO NORTE</v>
          </cell>
          <cell r="D250" t="str">
            <v>AYUDANTE GENERAL</v>
          </cell>
          <cell r="E250">
            <v>148.08000000000001</v>
          </cell>
          <cell r="F250">
            <v>4442.4000000000005</v>
          </cell>
          <cell r="G250" t="str">
            <v>OESA-920504-4D7</v>
          </cell>
          <cell r="H250" t="str">
            <v>OESA-920504-HTSLBR02</v>
          </cell>
          <cell r="I250">
            <v>33728</v>
          </cell>
          <cell r="K250" t="str">
            <v>Masculino</v>
          </cell>
          <cell r="M250">
            <v>9109243098</v>
          </cell>
          <cell r="N250">
            <v>40820</v>
          </cell>
          <cell r="P250">
            <v>318279037</v>
          </cell>
          <cell r="S250">
            <v>72</v>
          </cell>
        </row>
        <row r="251">
          <cell r="A251">
            <v>53880</v>
          </cell>
          <cell r="B251" t="str">
            <v>Torres Hernandez Samuel Alexander</v>
          </cell>
          <cell r="C251" t="str">
            <v>SECTOR PROYECTOS</v>
          </cell>
          <cell r="D251" t="str">
            <v>AYUDANTE GENERAL</v>
          </cell>
          <cell r="E251">
            <v>148.08000000000001</v>
          </cell>
          <cell r="F251">
            <v>4442.4000000000005</v>
          </cell>
          <cell r="G251" t="str">
            <v>TOHS-810826-LEA</v>
          </cell>
          <cell r="H251" t="str">
            <v>TOHS-810826-HTSRRM11</v>
          </cell>
          <cell r="I251">
            <v>29824</v>
          </cell>
          <cell r="K251" t="str">
            <v>Masculino</v>
          </cell>
          <cell r="M251">
            <v>49978184189</v>
          </cell>
          <cell r="N251">
            <v>40820</v>
          </cell>
          <cell r="P251">
            <v>318279886</v>
          </cell>
          <cell r="S251">
            <v>72</v>
          </cell>
        </row>
        <row r="252">
          <cell r="A252">
            <v>53900</v>
          </cell>
          <cell r="B252" t="str">
            <v>Duran Resendiz David</v>
          </cell>
          <cell r="C252" t="str">
            <v>SECTOR ALTAMIRA SUR</v>
          </cell>
          <cell r="D252" t="str">
            <v>AYUDANTE GENERAL</v>
          </cell>
          <cell r="E252">
            <v>148.08000000000001</v>
          </cell>
          <cell r="F252">
            <v>4442.4000000000005</v>
          </cell>
          <cell r="G252" t="str">
            <v>DURD-890627-GU2</v>
          </cell>
          <cell r="H252" t="str">
            <v>DURD-890627-HTSRSV06</v>
          </cell>
          <cell r="I252">
            <v>32686</v>
          </cell>
          <cell r="K252" t="str">
            <v>Masculino</v>
          </cell>
          <cell r="M252">
            <v>9078935310</v>
          </cell>
          <cell r="N252">
            <v>40831</v>
          </cell>
          <cell r="P252">
            <v>318277734</v>
          </cell>
          <cell r="S252">
            <v>72</v>
          </cell>
        </row>
        <row r="253">
          <cell r="A253">
            <v>53920</v>
          </cell>
          <cell r="B253" t="str">
            <v>Martinez Guevara Ma Del Rosario</v>
          </cell>
          <cell r="C253" t="str">
            <v>FACTURACION Y MEDICION</v>
          </cell>
          <cell r="D253" t="str">
            <v>CAPTURISTA</v>
          </cell>
          <cell r="E253">
            <v>158.38999999999999</v>
          </cell>
          <cell r="F253">
            <v>4751.7</v>
          </cell>
          <cell r="G253" t="str">
            <v>MAGM-780704-IZ9</v>
          </cell>
          <cell r="H253" t="str">
            <v>MAGM-780704-MTSRVS16</v>
          </cell>
          <cell r="I253">
            <v>28675</v>
          </cell>
          <cell r="K253" t="str">
            <v>Femenino</v>
          </cell>
          <cell r="M253">
            <v>9027805895</v>
          </cell>
          <cell r="N253">
            <v>40848</v>
          </cell>
          <cell r="P253">
            <v>318278665</v>
          </cell>
          <cell r="S253">
            <v>72</v>
          </cell>
        </row>
        <row r="254">
          <cell r="A254">
            <v>53950</v>
          </cell>
          <cell r="B254" t="str">
            <v>Garcia Garcia Isaias</v>
          </cell>
          <cell r="C254" t="str">
            <v>MANTENIMIENTO PLANTAS</v>
          </cell>
          <cell r="D254" t="str">
            <v>AYUDANTE GENERAL</v>
          </cell>
          <cell r="E254">
            <v>148.08000000000001</v>
          </cell>
          <cell r="F254">
            <v>4442.4000000000005</v>
          </cell>
          <cell r="G254" t="str">
            <v>GAGI-930501-NU3</v>
          </cell>
          <cell r="H254" t="str">
            <v>GAGI-930501-HTSRRS08</v>
          </cell>
          <cell r="I254">
            <v>34090</v>
          </cell>
          <cell r="K254" t="str">
            <v>Masculino</v>
          </cell>
          <cell r="M254">
            <v>9099303753</v>
          </cell>
          <cell r="N254">
            <v>40852</v>
          </cell>
          <cell r="P254">
            <v>318277949</v>
          </cell>
          <cell r="S254">
            <v>72</v>
          </cell>
        </row>
        <row r="255">
          <cell r="A255">
            <v>53960</v>
          </cell>
          <cell r="B255" t="str">
            <v>Osorio Cruz Beatriz</v>
          </cell>
          <cell r="C255" t="str">
            <v>FACTURACION Y MEDICION</v>
          </cell>
          <cell r="D255" t="str">
            <v>LECTURISTA NOTIFICADOR</v>
          </cell>
          <cell r="E255">
            <v>148.07</v>
          </cell>
          <cell r="F255">
            <v>4442.0999999999995</v>
          </cell>
          <cell r="G255" t="str">
            <v>OOCB-751008-CQ1</v>
          </cell>
          <cell r="H255" t="str">
            <v>OOCB-751008-MVZSRT08</v>
          </cell>
          <cell r="I255">
            <v>27675</v>
          </cell>
          <cell r="K255" t="str">
            <v>Femenino</v>
          </cell>
          <cell r="M255">
            <v>9997524344</v>
          </cell>
          <cell r="N255">
            <v>40852</v>
          </cell>
          <cell r="P255">
            <v>318279103</v>
          </cell>
          <cell r="S255">
            <v>72</v>
          </cell>
        </row>
        <row r="256">
          <cell r="A256">
            <v>53980</v>
          </cell>
          <cell r="B256" t="str">
            <v>Herrera Gonzalez Viridiana Deyanira</v>
          </cell>
          <cell r="C256" t="str">
            <v>ATENCION A USUARIOS</v>
          </cell>
          <cell r="D256" t="str">
            <v>CAPTURISTA</v>
          </cell>
          <cell r="E256">
            <v>158.38</v>
          </cell>
          <cell r="F256">
            <v>4751.3999999999996</v>
          </cell>
          <cell r="G256" t="str">
            <v>HEGV-921017-5VA</v>
          </cell>
          <cell r="H256" t="str">
            <v>HEGV-921017-MTSRNR07</v>
          </cell>
          <cell r="I256">
            <v>33894</v>
          </cell>
          <cell r="K256" t="str">
            <v>Femenino</v>
          </cell>
          <cell r="M256">
            <v>9099225923</v>
          </cell>
          <cell r="N256">
            <v>40852</v>
          </cell>
          <cell r="P256">
            <v>318278366</v>
          </cell>
          <cell r="S256">
            <v>72</v>
          </cell>
        </row>
        <row r="257">
          <cell r="A257">
            <v>53990</v>
          </cell>
          <cell r="B257" t="str">
            <v>Mendez Orozco Rosalba</v>
          </cell>
          <cell r="C257" t="str">
            <v>FACTURACION Y MEDICION</v>
          </cell>
          <cell r="D257" t="str">
            <v>LECTURISTA NOTIFICADOR</v>
          </cell>
          <cell r="E257">
            <v>148.08000000000001</v>
          </cell>
          <cell r="F257">
            <v>4442.4000000000005</v>
          </cell>
          <cell r="G257" t="str">
            <v>MEOR-921007-1P3</v>
          </cell>
          <cell r="H257" t="str">
            <v>MEOR-921007-MTSNRS05</v>
          </cell>
          <cell r="I257">
            <v>33884</v>
          </cell>
          <cell r="K257" t="str">
            <v>Femenino</v>
          </cell>
          <cell r="M257">
            <v>9119248954</v>
          </cell>
          <cell r="N257">
            <v>40859</v>
          </cell>
          <cell r="P257">
            <v>318278889</v>
          </cell>
          <cell r="S257">
            <v>72</v>
          </cell>
        </row>
        <row r="258">
          <cell r="A258">
            <v>54000</v>
          </cell>
          <cell r="B258" t="str">
            <v>Enriquez Najera Juventino</v>
          </cell>
          <cell r="C258" t="str">
            <v>SECTOR ALTAMIRA SUR</v>
          </cell>
          <cell r="D258" t="str">
            <v>AYUDANTE GENERAL</v>
          </cell>
          <cell r="E258">
            <v>148.08000000000001</v>
          </cell>
          <cell r="F258">
            <v>4442.4000000000005</v>
          </cell>
          <cell r="G258" t="str">
            <v>EINJ-730228-1U9</v>
          </cell>
          <cell r="H258" t="str">
            <v>EINJ-730228-HTSNJV01</v>
          </cell>
          <cell r="I258">
            <v>26723</v>
          </cell>
          <cell r="K258" t="str">
            <v>Masculino</v>
          </cell>
          <cell r="M258">
            <v>9117302159</v>
          </cell>
          <cell r="N258">
            <v>40859</v>
          </cell>
          <cell r="P258">
            <v>318277761</v>
          </cell>
          <cell r="S258">
            <v>72</v>
          </cell>
        </row>
        <row r="259">
          <cell r="A259">
            <v>54010</v>
          </cell>
          <cell r="B259" t="str">
            <v>Perez Guzman Omar</v>
          </cell>
          <cell r="C259" t="str">
            <v>SECTOR DUPORT</v>
          </cell>
          <cell r="D259" t="str">
            <v>AYUDANTE GENERAL</v>
          </cell>
          <cell r="E259">
            <v>148.07</v>
          </cell>
          <cell r="F259">
            <v>4442.0999999999995</v>
          </cell>
          <cell r="G259" t="str">
            <v>PEGO-900827-GP0</v>
          </cell>
          <cell r="H259" t="str">
            <v>PEGO-900827-HTSRZM06</v>
          </cell>
          <cell r="I259">
            <v>33112</v>
          </cell>
          <cell r="K259" t="str">
            <v>Masculino</v>
          </cell>
          <cell r="M259">
            <v>9119035260</v>
          </cell>
          <cell r="N259">
            <v>40859</v>
          </cell>
          <cell r="P259">
            <v>318279194</v>
          </cell>
          <cell r="S259">
            <v>72</v>
          </cell>
        </row>
        <row r="260">
          <cell r="A260">
            <v>54020</v>
          </cell>
          <cell r="B260" t="str">
            <v>Perez Martinez Miguel Oziel</v>
          </cell>
          <cell r="C260" t="str">
            <v>SECTOR ALTAMIRA CENTRO</v>
          </cell>
          <cell r="D260" t="str">
            <v>AYUDANTE GENERAL</v>
          </cell>
          <cell r="E260">
            <v>148.08000000000001</v>
          </cell>
          <cell r="F260">
            <v>4442.4000000000005</v>
          </cell>
          <cell r="G260" t="str">
            <v>PEMM-920907-PT2</v>
          </cell>
          <cell r="H260" t="str">
            <v>PEMM-920907-HTSRRG08</v>
          </cell>
          <cell r="I260">
            <v>33854</v>
          </cell>
          <cell r="K260" t="str">
            <v>Masculino</v>
          </cell>
          <cell r="M260">
            <v>9119284124</v>
          </cell>
          <cell r="N260">
            <v>40863</v>
          </cell>
          <cell r="P260">
            <v>318279224</v>
          </cell>
          <cell r="S260">
            <v>72</v>
          </cell>
        </row>
        <row r="261">
          <cell r="A261">
            <v>54030</v>
          </cell>
          <cell r="B261" t="str">
            <v>Escobedo Galeana Hortensia</v>
          </cell>
          <cell r="C261" t="str">
            <v>ATENCION A USUARIOS</v>
          </cell>
          <cell r="D261" t="str">
            <v>MENSAJERA</v>
          </cell>
          <cell r="E261">
            <v>134.34</v>
          </cell>
          <cell r="F261">
            <v>4030.2000000000003</v>
          </cell>
          <cell r="G261" t="str">
            <v>EOGH-740111-RCA</v>
          </cell>
          <cell r="H261" t="str">
            <v>EOGH-740111-MTSSLR09</v>
          </cell>
          <cell r="I261">
            <v>27040</v>
          </cell>
          <cell r="K261" t="str">
            <v>Femenino</v>
          </cell>
          <cell r="M261">
            <v>49927453859</v>
          </cell>
          <cell r="N261">
            <v>40863</v>
          </cell>
          <cell r="P261">
            <v>318277800</v>
          </cell>
          <cell r="S261">
            <v>72</v>
          </cell>
        </row>
        <row r="262">
          <cell r="A262">
            <v>54040</v>
          </cell>
          <cell r="B262" t="str">
            <v>Toscano Castillo Rogelio</v>
          </cell>
          <cell r="C262" t="str">
            <v>SECTOR ALTAMIRA SUR</v>
          </cell>
          <cell r="D262" t="str">
            <v>AYUDANTE GENERAL</v>
          </cell>
          <cell r="E262">
            <v>148.09</v>
          </cell>
          <cell r="F262">
            <v>4442.7</v>
          </cell>
          <cell r="G262" t="str">
            <v>TOCR-920601-SG6</v>
          </cell>
          <cell r="H262" t="str">
            <v>TOCR-920601-HTSSSG07</v>
          </cell>
          <cell r="I262">
            <v>33756</v>
          </cell>
          <cell r="K262" t="str">
            <v>Masculino</v>
          </cell>
          <cell r="M262">
            <v>9119211168</v>
          </cell>
          <cell r="N262">
            <v>40869</v>
          </cell>
          <cell r="P262">
            <v>318279925</v>
          </cell>
          <cell r="S262">
            <v>72</v>
          </cell>
        </row>
        <row r="263">
          <cell r="A263">
            <v>54060</v>
          </cell>
          <cell r="B263" t="str">
            <v>Morales Orozco Carlos Alberto</v>
          </cell>
          <cell r="C263" t="str">
            <v>SECTOR ALTAMIRA CENTRO NORTE</v>
          </cell>
          <cell r="D263" t="str">
            <v>AYUDANTE GENERAL</v>
          </cell>
          <cell r="E263">
            <v>148.08000000000001</v>
          </cell>
          <cell r="F263">
            <v>4442.4000000000005</v>
          </cell>
          <cell r="G263" t="str">
            <v>MOOC-920505-AW8</v>
          </cell>
          <cell r="H263" t="str">
            <v>MOOC-920505-HTSRRR01</v>
          </cell>
          <cell r="I263">
            <v>33729</v>
          </cell>
          <cell r="K263" t="str">
            <v>Masculino</v>
          </cell>
          <cell r="M263">
            <v>9109265430</v>
          </cell>
          <cell r="N263">
            <v>40869</v>
          </cell>
          <cell r="P263">
            <v>318278955</v>
          </cell>
          <cell r="S263">
            <v>72</v>
          </cell>
        </row>
        <row r="264">
          <cell r="A264">
            <v>54070</v>
          </cell>
          <cell r="B264" t="str">
            <v>Morales Gonzalez Sergio</v>
          </cell>
          <cell r="C264" t="str">
            <v>CONTROL Y REZAGO</v>
          </cell>
          <cell r="D264" t="str">
            <v>LECTURISTA NOTIFICADOR</v>
          </cell>
          <cell r="E264">
            <v>148.07</v>
          </cell>
          <cell r="F264">
            <v>4442.0999999999995</v>
          </cell>
          <cell r="G264" t="str">
            <v>MOGS-810207-HM9</v>
          </cell>
          <cell r="H264" t="str">
            <v>MOGS-810207-HTSRNR02</v>
          </cell>
          <cell r="I264">
            <v>29624</v>
          </cell>
          <cell r="K264" t="str">
            <v>Masculino</v>
          </cell>
          <cell r="M264">
            <v>9008179799</v>
          </cell>
          <cell r="N264">
            <v>40873</v>
          </cell>
          <cell r="P264">
            <v>318278937</v>
          </cell>
          <cell r="S264">
            <v>72</v>
          </cell>
        </row>
        <row r="265">
          <cell r="A265">
            <v>54080</v>
          </cell>
          <cell r="B265" t="str">
            <v>Sanchez Hipolito Xochitl Aydee</v>
          </cell>
          <cell r="C265" t="str">
            <v>FACTURACION Y MEDICION</v>
          </cell>
          <cell r="D265" t="str">
            <v>LECTURISTA NOTIFICADOR</v>
          </cell>
          <cell r="E265">
            <v>148.08000000000001</v>
          </cell>
          <cell r="F265">
            <v>4442.4000000000005</v>
          </cell>
          <cell r="G265" t="str">
            <v>SAHX-771102-IB3</v>
          </cell>
          <cell r="H265" t="str">
            <v>SAHX-771102-MTSNPC01</v>
          </cell>
          <cell r="I265">
            <v>28431</v>
          </cell>
          <cell r="K265" t="str">
            <v>Femenino</v>
          </cell>
          <cell r="M265">
            <v>9117702713</v>
          </cell>
          <cell r="N265">
            <v>40880</v>
          </cell>
          <cell r="P265">
            <v>318279680</v>
          </cell>
          <cell r="S265">
            <v>72</v>
          </cell>
        </row>
        <row r="266">
          <cell r="A266">
            <v>54090</v>
          </cell>
          <cell r="B266" t="str">
            <v>Gonzalez Cepeda Erika</v>
          </cell>
          <cell r="C266" t="str">
            <v>FACTURACION Y MEDICION</v>
          </cell>
          <cell r="D266" t="str">
            <v>LECTURISTA NOTIFICADOR</v>
          </cell>
          <cell r="E266">
            <v>148.07</v>
          </cell>
          <cell r="F266">
            <v>4442.0999999999995</v>
          </cell>
          <cell r="G266" t="str">
            <v>GOCE-920307-LI1</v>
          </cell>
          <cell r="H266" t="str">
            <v>GOCE-920307-MTSNPR04</v>
          </cell>
          <cell r="I266">
            <v>33670</v>
          </cell>
          <cell r="K266" t="str">
            <v>Femenino</v>
          </cell>
          <cell r="M266">
            <v>9099207020</v>
          </cell>
          <cell r="N266">
            <v>40880</v>
          </cell>
          <cell r="P266">
            <v>56717390230</v>
          </cell>
          <cell r="S266">
            <v>14</v>
          </cell>
        </row>
        <row r="267">
          <cell r="A267">
            <v>54100</v>
          </cell>
          <cell r="B267" t="str">
            <v>Piñeiro Delgado Flor Veronica</v>
          </cell>
          <cell r="C267" t="str">
            <v>ATENCION A USUARIOS</v>
          </cell>
          <cell r="D267" t="str">
            <v>MENSAJERA</v>
          </cell>
          <cell r="E267">
            <v>134.34</v>
          </cell>
          <cell r="F267">
            <v>4030.2000000000003</v>
          </cell>
          <cell r="G267" t="str">
            <v>PIDF-870113-AS3</v>
          </cell>
          <cell r="H267" t="str">
            <v>PIDF-870113-MTSXLL05</v>
          </cell>
          <cell r="I267">
            <v>31790</v>
          </cell>
          <cell r="K267" t="str">
            <v>Femenino</v>
          </cell>
          <cell r="M267">
            <v>9038729936</v>
          </cell>
          <cell r="N267">
            <v>40889</v>
          </cell>
          <cell r="P267">
            <v>318279260</v>
          </cell>
          <cell r="S267">
            <v>72</v>
          </cell>
        </row>
        <row r="268">
          <cell r="A268">
            <v>54110</v>
          </cell>
          <cell r="B268" t="str">
            <v>Nava Suarez Maria Patricia</v>
          </cell>
          <cell r="C268" t="str">
            <v>FACTURACION Y MEDICION</v>
          </cell>
          <cell r="D268" t="str">
            <v>LECTURISTA NOTIFICADOR</v>
          </cell>
          <cell r="E268">
            <v>148.09</v>
          </cell>
          <cell r="F268">
            <v>4442.7</v>
          </cell>
          <cell r="G268" t="str">
            <v>NASP-780206-V83</v>
          </cell>
          <cell r="H268" t="str">
            <v>NASP-780206-MTSVRT02</v>
          </cell>
          <cell r="I268">
            <v>28527</v>
          </cell>
          <cell r="K268" t="str">
            <v>Femenino</v>
          </cell>
          <cell r="M268">
            <v>9067810425</v>
          </cell>
          <cell r="N268">
            <v>40898</v>
          </cell>
          <cell r="P268">
            <v>318279000</v>
          </cell>
          <cell r="S268">
            <v>72</v>
          </cell>
        </row>
        <row r="269">
          <cell r="A269">
            <v>54130</v>
          </cell>
          <cell r="B269" t="str">
            <v>Rios Garcia Mario Ezequiel</v>
          </cell>
          <cell r="C269" t="str">
            <v>CONTROL Y REZAGO</v>
          </cell>
          <cell r="D269" t="str">
            <v>AYUDANTE GENERAL</v>
          </cell>
          <cell r="E269">
            <v>148.07</v>
          </cell>
          <cell r="F269">
            <v>4442.0999999999995</v>
          </cell>
          <cell r="G269" t="str">
            <v>RIGM-930325-3UA</v>
          </cell>
          <cell r="H269" t="str">
            <v>RIGM-930325-HTSSRR18</v>
          </cell>
          <cell r="I269">
            <v>34053</v>
          </cell>
          <cell r="K269" t="str">
            <v>Masculino</v>
          </cell>
          <cell r="M269">
            <v>9119330869</v>
          </cell>
          <cell r="N269">
            <v>40943</v>
          </cell>
          <cell r="P269">
            <v>318279457</v>
          </cell>
          <cell r="S269">
            <v>72</v>
          </cell>
        </row>
        <row r="270">
          <cell r="A270">
            <v>54160</v>
          </cell>
          <cell r="B270" t="str">
            <v>Escobedo Orozco Jose Juan</v>
          </cell>
          <cell r="C270" t="str">
            <v>CONTROL Y REZAGO</v>
          </cell>
          <cell r="D270" t="str">
            <v>AYUDANTE GENERAL</v>
          </cell>
          <cell r="E270">
            <v>148.08000000000001</v>
          </cell>
          <cell r="F270">
            <v>4442.4000000000005</v>
          </cell>
          <cell r="G270" t="str">
            <v>EOOJ-921201-QM7</v>
          </cell>
          <cell r="H270" t="str">
            <v>EOOJ-921201-HTSSRN07</v>
          </cell>
          <cell r="I270">
            <v>33939</v>
          </cell>
          <cell r="K270" t="str">
            <v>Masculino</v>
          </cell>
          <cell r="M270">
            <v>9129209772</v>
          </cell>
          <cell r="N270">
            <v>40943</v>
          </cell>
          <cell r="P270">
            <v>318277828</v>
          </cell>
          <cell r="S270">
            <v>72</v>
          </cell>
        </row>
        <row r="271">
          <cell r="A271">
            <v>54170</v>
          </cell>
          <cell r="B271" t="str">
            <v>Gamez Sanchez Jose Luis Celestino</v>
          </cell>
          <cell r="C271" t="str">
            <v>SECTOR PROYECTOS</v>
          </cell>
          <cell r="D271" t="str">
            <v>AYUDANTE GENERAL</v>
          </cell>
          <cell r="E271">
            <v>148.09</v>
          </cell>
          <cell r="F271">
            <v>4442.7</v>
          </cell>
          <cell r="G271" t="str">
            <v>GASL-940717-523</v>
          </cell>
          <cell r="H271" t="str">
            <v>GASL-940717-HTSMNS06</v>
          </cell>
          <cell r="I271">
            <v>34532</v>
          </cell>
          <cell r="K271" t="str">
            <v>Masculino</v>
          </cell>
          <cell r="M271">
            <v>9119434877</v>
          </cell>
          <cell r="N271">
            <v>40946</v>
          </cell>
          <cell r="P271">
            <v>318277921</v>
          </cell>
          <cell r="S271">
            <v>72</v>
          </cell>
        </row>
        <row r="272">
          <cell r="A272">
            <v>54180</v>
          </cell>
          <cell r="B272" t="str">
            <v>Moctezuma Rodriguez Joao Jossue</v>
          </cell>
          <cell r="C272" t="str">
            <v>CONTROL Y REZAGO</v>
          </cell>
          <cell r="D272" t="str">
            <v>AYUDANTE GENERAL</v>
          </cell>
          <cell r="E272">
            <v>148.08000000000001</v>
          </cell>
          <cell r="F272">
            <v>4442.4000000000005</v>
          </cell>
          <cell r="G272" t="str">
            <v>MORJ-930426-P9A</v>
          </cell>
          <cell r="H272" t="str">
            <v>MORJ-930426-HTSCDX09</v>
          </cell>
          <cell r="I272">
            <v>34085</v>
          </cell>
          <cell r="K272" t="str">
            <v>Masculino</v>
          </cell>
          <cell r="M272">
            <v>9119365857</v>
          </cell>
          <cell r="N272">
            <v>40953</v>
          </cell>
          <cell r="P272">
            <v>318278919</v>
          </cell>
          <cell r="S272">
            <v>72</v>
          </cell>
        </row>
        <row r="273">
          <cell r="A273">
            <v>54190</v>
          </cell>
          <cell r="B273" t="str">
            <v>Silva De Leon Oscar</v>
          </cell>
          <cell r="C273" t="str">
            <v>TURNO VESPERTINO DUPORT</v>
          </cell>
          <cell r="D273" t="str">
            <v>AYUDANTE GENERAL</v>
          </cell>
          <cell r="E273">
            <v>148.08000000000001</v>
          </cell>
          <cell r="F273">
            <v>4442.4000000000005</v>
          </cell>
          <cell r="G273" t="str">
            <v>SILO-880622-G67</v>
          </cell>
          <cell r="H273" t="str">
            <v>SILO-880622-HTSLNS07</v>
          </cell>
          <cell r="I273">
            <v>32316</v>
          </cell>
          <cell r="K273" t="str">
            <v>Masculino</v>
          </cell>
          <cell r="M273">
            <v>9078859494</v>
          </cell>
          <cell r="N273">
            <v>40953</v>
          </cell>
          <cell r="P273">
            <v>318279783</v>
          </cell>
          <cell r="S273">
            <v>72</v>
          </cell>
        </row>
        <row r="274">
          <cell r="A274">
            <v>54230</v>
          </cell>
          <cell r="B274" t="str">
            <v>Prieto Cervantes Juan Miguel</v>
          </cell>
          <cell r="C274" t="str">
            <v>PTAX RIO TAMESI</v>
          </cell>
          <cell r="D274" t="str">
            <v>OP DIV OFICIOS</v>
          </cell>
          <cell r="E274">
            <v>151.54</v>
          </cell>
          <cell r="F274">
            <v>4546.2</v>
          </cell>
          <cell r="G274" t="str">
            <v>PICJ-781201-QJA</v>
          </cell>
          <cell r="H274" t="str">
            <v>PICJ-781201-HTSRRN03</v>
          </cell>
          <cell r="I274">
            <v>28825</v>
          </cell>
          <cell r="K274" t="str">
            <v>Masculino</v>
          </cell>
          <cell r="M274">
            <v>49957848085</v>
          </cell>
          <cell r="N274">
            <v>40957</v>
          </cell>
          <cell r="P274">
            <v>318279318</v>
          </cell>
          <cell r="S274">
            <v>72</v>
          </cell>
        </row>
        <row r="275">
          <cell r="A275">
            <v>54240</v>
          </cell>
          <cell r="B275" t="str">
            <v>Prieto Cervantes Humberto Napoleon</v>
          </cell>
          <cell r="C275" t="str">
            <v>PTAX RIO TAMESI</v>
          </cell>
          <cell r="D275" t="str">
            <v>OP DIV OFICIOS</v>
          </cell>
          <cell r="E275">
            <v>151.54</v>
          </cell>
          <cell r="F275">
            <v>4546.2</v>
          </cell>
          <cell r="G275" t="str">
            <v>PICH-870516-J27</v>
          </cell>
          <cell r="H275" t="str">
            <v>PICH-870516-HTSRRM09</v>
          </cell>
          <cell r="I275">
            <v>31913</v>
          </cell>
          <cell r="K275" t="str">
            <v>Masculino</v>
          </cell>
          <cell r="M275">
            <v>9078711984</v>
          </cell>
          <cell r="N275">
            <v>40957</v>
          </cell>
          <cell r="P275">
            <v>318279327</v>
          </cell>
          <cell r="S275">
            <v>72</v>
          </cell>
        </row>
        <row r="276">
          <cell r="A276">
            <v>54250</v>
          </cell>
          <cell r="B276" t="str">
            <v>Perez Aguilar Elisa Daniela</v>
          </cell>
          <cell r="C276" t="str">
            <v>ATENCION A USUARIOS</v>
          </cell>
          <cell r="D276" t="str">
            <v>CAPTURISTA</v>
          </cell>
          <cell r="E276">
            <v>158.38999999999999</v>
          </cell>
          <cell r="F276">
            <v>4751.7</v>
          </cell>
          <cell r="G276" t="str">
            <v>PEAE-920126-BH8</v>
          </cell>
          <cell r="H276" t="str">
            <v>PEAE-920126-MTSRGL00</v>
          </cell>
          <cell r="I276">
            <v>33629</v>
          </cell>
          <cell r="K276" t="str">
            <v>Femenino</v>
          </cell>
          <cell r="M276">
            <v>9119292986</v>
          </cell>
          <cell r="N276">
            <v>40964</v>
          </cell>
          <cell r="P276">
            <v>318279185</v>
          </cell>
          <cell r="S276">
            <v>72</v>
          </cell>
        </row>
        <row r="277">
          <cell r="A277">
            <v>54260</v>
          </cell>
          <cell r="B277" t="str">
            <v>Rodriguez Rodriguez Victor Hugo</v>
          </cell>
          <cell r="C277" t="str">
            <v>SECTOR ALTAMIRA CENTRO</v>
          </cell>
          <cell r="D277" t="str">
            <v>AYUDANTE GENERAL</v>
          </cell>
          <cell r="E277">
            <v>148.08000000000001</v>
          </cell>
          <cell r="F277">
            <v>4442.4000000000005</v>
          </cell>
          <cell r="G277" t="str">
            <v>RORV-940430-BVA</v>
          </cell>
          <cell r="H277" t="str">
            <v>RORV-940430-HTSDDC08</v>
          </cell>
          <cell r="I277">
            <v>34454</v>
          </cell>
          <cell r="K277" t="str">
            <v>Masculino</v>
          </cell>
          <cell r="M277">
            <v>9129411774</v>
          </cell>
          <cell r="N277">
            <v>40964</v>
          </cell>
          <cell r="P277">
            <v>318279532</v>
          </cell>
          <cell r="S277">
            <v>72</v>
          </cell>
        </row>
        <row r="278">
          <cell r="A278">
            <v>54280</v>
          </cell>
          <cell r="B278" t="str">
            <v>Demes Iturrubiates Alejandro De Jesus</v>
          </cell>
          <cell r="C278" t="str">
            <v>MANTENIMIENTO  Y ELECTROMECANICOS</v>
          </cell>
          <cell r="D278" t="str">
            <v>AYUDANTE GENERAL</v>
          </cell>
          <cell r="E278">
            <v>148.08000000000001</v>
          </cell>
          <cell r="F278">
            <v>4442.4000000000005</v>
          </cell>
          <cell r="G278" t="str">
            <v>DEIA-790304-MJ5</v>
          </cell>
          <cell r="H278" t="str">
            <v>DEIA-790304-HTSMTL03</v>
          </cell>
          <cell r="I278">
            <v>28918</v>
          </cell>
          <cell r="K278" t="str">
            <v>Masculino</v>
          </cell>
          <cell r="M278">
            <v>9987983575</v>
          </cell>
          <cell r="N278">
            <v>40973</v>
          </cell>
          <cell r="P278">
            <v>318277707</v>
          </cell>
          <cell r="S278">
            <v>72</v>
          </cell>
        </row>
        <row r="279">
          <cell r="A279">
            <v>54290</v>
          </cell>
          <cell r="B279" t="str">
            <v>Sanchez Montoya Enrique</v>
          </cell>
          <cell r="C279" t="str">
            <v>SECTOR OP EPYV</v>
          </cell>
          <cell r="D279" t="str">
            <v>OPERADOR DE DIVX OFICIOS XAX MULTIHABILI</v>
          </cell>
          <cell r="E279">
            <v>199.72</v>
          </cell>
          <cell r="F279">
            <v>5991.6</v>
          </cell>
          <cell r="G279" t="str">
            <v>SAME-710907-KY4</v>
          </cell>
          <cell r="H279" t="str">
            <v>SAME-710907-HTSNNN07</v>
          </cell>
          <cell r="I279">
            <v>26183</v>
          </cell>
          <cell r="K279" t="str">
            <v>Masculino</v>
          </cell>
          <cell r="M279">
            <v>49917134113</v>
          </cell>
          <cell r="N279">
            <v>40975</v>
          </cell>
          <cell r="P279">
            <v>318279701</v>
          </cell>
          <cell r="S279">
            <v>72</v>
          </cell>
        </row>
        <row r="280">
          <cell r="A280">
            <v>54340</v>
          </cell>
          <cell r="B280" t="str">
            <v>Amador Lambarria Jose Alfonso</v>
          </cell>
          <cell r="C280" t="str">
            <v>SECTOR ALTAMIRA SUR</v>
          </cell>
          <cell r="D280" t="str">
            <v>AYUDANTE GENERAL</v>
          </cell>
          <cell r="E280">
            <v>148.08000000000001</v>
          </cell>
          <cell r="F280">
            <v>4442.4000000000005</v>
          </cell>
          <cell r="G280" t="str">
            <v>AALA-901222-277</v>
          </cell>
          <cell r="H280" t="str">
            <v>AALA-901222-HTSMML05</v>
          </cell>
          <cell r="I280">
            <v>33229</v>
          </cell>
          <cell r="K280" t="str">
            <v>Masculino</v>
          </cell>
          <cell r="M280">
            <v>9079045564</v>
          </cell>
          <cell r="N280">
            <v>41006</v>
          </cell>
          <cell r="P280">
            <v>318277190</v>
          </cell>
          <cell r="S280">
            <v>72</v>
          </cell>
        </row>
        <row r="281">
          <cell r="A281">
            <v>54350</v>
          </cell>
          <cell r="B281" t="str">
            <v>Valladares Perez Maria Elvira</v>
          </cell>
          <cell r="C281" t="str">
            <v>FACTURACION Y MEDICION</v>
          </cell>
          <cell r="D281" t="str">
            <v>LECTURISTA NOTIFICADOR</v>
          </cell>
          <cell r="E281">
            <v>148.08000000000001</v>
          </cell>
          <cell r="F281">
            <v>4442.4000000000005</v>
          </cell>
          <cell r="G281" t="str">
            <v>VAPE-871030-NY3</v>
          </cell>
          <cell r="H281" t="str">
            <v>VAPE-871030-MTSLRL03</v>
          </cell>
          <cell r="I281">
            <v>32080</v>
          </cell>
          <cell r="K281" t="str">
            <v>Femenino</v>
          </cell>
          <cell r="M281">
            <v>9128701803</v>
          </cell>
          <cell r="N281">
            <v>41022</v>
          </cell>
          <cell r="P281">
            <v>56717354470</v>
          </cell>
          <cell r="S281">
            <v>14</v>
          </cell>
        </row>
        <row r="282">
          <cell r="A282">
            <v>54360</v>
          </cell>
          <cell r="B282" t="str">
            <v>Barragan Espinoza Maria Mercedes</v>
          </cell>
          <cell r="C282" t="str">
            <v>FACTURACION Y MEDICION</v>
          </cell>
          <cell r="D282" t="str">
            <v>LECTURISTA NOTIFICADOR</v>
          </cell>
          <cell r="E282">
            <v>148.08000000000001</v>
          </cell>
          <cell r="F282">
            <v>4442.4000000000005</v>
          </cell>
          <cell r="G282" t="str">
            <v>BAEM-820924-TQ8</v>
          </cell>
          <cell r="H282" t="str">
            <v>BAEM-820924-MTSRSR05</v>
          </cell>
          <cell r="I282">
            <v>30218</v>
          </cell>
          <cell r="K282" t="str">
            <v>Femenino</v>
          </cell>
          <cell r="M282">
            <v>9018201955</v>
          </cell>
          <cell r="N282">
            <v>41027</v>
          </cell>
          <cell r="P282">
            <v>318277257</v>
          </cell>
          <cell r="S282">
            <v>72</v>
          </cell>
        </row>
        <row r="283">
          <cell r="A283">
            <v>54370</v>
          </cell>
          <cell r="B283" t="str">
            <v>Cruz Yañez Zoraida</v>
          </cell>
          <cell r="C283" t="str">
            <v>FACTURACION Y MEDICION</v>
          </cell>
          <cell r="D283" t="str">
            <v>LECTURISTA NOTIFICADOR</v>
          </cell>
          <cell r="E283">
            <v>148.08000000000001</v>
          </cell>
          <cell r="F283">
            <v>4442.4000000000005</v>
          </cell>
          <cell r="G283" t="str">
            <v>CUYZ-760317-RR9</v>
          </cell>
          <cell r="H283" t="str">
            <v>CUYZ-760317-MVZRXR09</v>
          </cell>
          <cell r="I283">
            <v>27836</v>
          </cell>
          <cell r="K283" t="str">
            <v>Femenino</v>
          </cell>
          <cell r="M283">
            <v>9127600501</v>
          </cell>
          <cell r="N283">
            <v>41027</v>
          </cell>
          <cell r="P283">
            <v>318277574</v>
          </cell>
          <cell r="S283">
            <v>72</v>
          </cell>
        </row>
        <row r="284">
          <cell r="A284">
            <v>54430</v>
          </cell>
          <cell r="B284" t="str">
            <v>Bartolo Alonso Javier</v>
          </cell>
          <cell r="C284" t="str">
            <v>MANTENIMIENTO  Y ELECTROMECANICOS</v>
          </cell>
          <cell r="D284" t="str">
            <v>ELECTRICISTA</v>
          </cell>
          <cell r="E284">
            <v>148.08000000000001</v>
          </cell>
          <cell r="F284">
            <v>4442.4000000000005</v>
          </cell>
          <cell r="G284" t="str">
            <v>BAAJ-691204-BQ3</v>
          </cell>
          <cell r="H284" t="str">
            <v>BAAJ-691204-HTSRLV06</v>
          </cell>
          <cell r="I284">
            <v>25541</v>
          </cell>
          <cell r="K284" t="str">
            <v>Masculino</v>
          </cell>
          <cell r="M284">
            <v>19876903337</v>
          </cell>
          <cell r="N284">
            <v>41034</v>
          </cell>
          <cell r="P284">
            <v>56717354513</v>
          </cell>
          <cell r="S284">
            <v>14</v>
          </cell>
        </row>
        <row r="285">
          <cell r="A285">
            <v>54440</v>
          </cell>
          <cell r="B285" t="str">
            <v>Muñoz Garcia Orlando Amado</v>
          </cell>
          <cell r="C285" t="str">
            <v>CONTROL Y REZAGO</v>
          </cell>
          <cell r="D285" t="str">
            <v>AYUDANTE GENERAL</v>
          </cell>
          <cell r="E285">
            <v>148.08000000000001</v>
          </cell>
          <cell r="F285">
            <v>4442.4000000000005</v>
          </cell>
          <cell r="G285" t="str">
            <v>MUGO-910601-V43</v>
          </cell>
          <cell r="H285" t="str">
            <v>MUGO-910601-HTSXRR06</v>
          </cell>
          <cell r="I285">
            <v>33390</v>
          </cell>
          <cell r="K285" t="str">
            <v>Masculino</v>
          </cell>
          <cell r="M285">
            <v>9109146218</v>
          </cell>
          <cell r="N285">
            <v>41034</v>
          </cell>
          <cell r="P285">
            <v>318278861</v>
          </cell>
          <cell r="S285">
            <v>72</v>
          </cell>
        </row>
        <row r="286">
          <cell r="A286">
            <v>54450</v>
          </cell>
          <cell r="B286" t="str">
            <v>De La Cruz Cruz Epifania</v>
          </cell>
          <cell r="C286" t="str">
            <v>ATENCION A USUARIOS</v>
          </cell>
          <cell r="D286" t="str">
            <v>CAPTURISTA</v>
          </cell>
          <cell r="E286">
            <v>158.38999999999999</v>
          </cell>
          <cell r="F286">
            <v>4751.7</v>
          </cell>
          <cell r="G286" t="str">
            <v>CUCE-880124-5G8</v>
          </cell>
          <cell r="H286" t="str">
            <v>CUCE-880124-MVZRRP06</v>
          </cell>
          <cell r="I286">
            <v>32166</v>
          </cell>
          <cell r="K286" t="str">
            <v>Femenino</v>
          </cell>
          <cell r="M286">
            <v>9068891242</v>
          </cell>
          <cell r="N286">
            <v>41041</v>
          </cell>
          <cell r="P286">
            <v>318277604</v>
          </cell>
          <cell r="S286">
            <v>72</v>
          </cell>
        </row>
        <row r="287">
          <cell r="A287">
            <v>54460</v>
          </cell>
          <cell r="B287" t="str">
            <v>Basurto Salinas Jose</v>
          </cell>
          <cell r="C287" t="str">
            <v>CONTROL Y REZAGO</v>
          </cell>
          <cell r="D287" t="str">
            <v>CHOFER</v>
          </cell>
          <cell r="E287">
            <v>158.38</v>
          </cell>
          <cell r="F287">
            <v>4751.3999999999996</v>
          </cell>
          <cell r="G287" t="str">
            <v>BASJ-870319-MN7</v>
          </cell>
          <cell r="H287" t="str">
            <v>BASJ-870319-HTSSLS00</v>
          </cell>
          <cell r="I287">
            <v>31855</v>
          </cell>
          <cell r="K287" t="str">
            <v>Masculino</v>
          </cell>
          <cell r="M287">
            <v>9048753215</v>
          </cell>
          <cell r="N287">
            <v>41055</v>
          </cell>
          <cell r="P287">
            <v>318277323</v>
          </cell>
          <cell r="S287">
            <v>72</v>
          </cell>
        </row>
        <row r="288">
          <cell r="A288">
            <v>54470</v>
          </cell>
          <cell r="B288" t="str">
            <v>Belmares Araiza Rosaura Karina</v>
          </cell>
          <cell r="C288" t="str">
            <v>FACTURACION Y MEDICION</v>
          </cell>
          <cell r="D288" t="str">
            <v>LECTURISTA NOTIFICADOR</v>
          </cell>
          <cell r="E288">
            <v>148.08000000000001</v>
          </cell>
          <cell r="F288">
            <v>4442.4000000000005</v>
          </cell>
          <cell r="G288" t="str">
            <v>BEAR-880828-148</v>
          </cell>
          <cell r="H288" t="str">
            <v>BEAR-880828-MTSLRS04</v>
          </cell>
          <cell r="I288">
            <v>32383</v>
          </cell>
          <cell r="K288" t="str">
            <v>Femenino</v>
          </cell>
          <cell r="M288">
            <v>9078890929</v>
          </cell>
          <cell r="N288">
            <v>41055</v>
          </cell>
          <cell r="P288">
            <v>319955002</v>
          </cell>
          <cell r="S288">
            <v>72</v>
          </cell>
        </row>
        <row r="289">
          <cell r="A289">
            <v>54480</v>
          </cell>
          <cell r="B289" t="str">
            <v>Cruz Medina German Francisco</v>
          </cell>
          <cell r="C289" t="str">
            <v>CONTROL Y REZAGO</v>
          </cell>
          <cell r="D289" t="str">
            <v>AYUDANTE GENERAL</v>
          </cell>
          <cell r="E289">
            <v>148.08000000000001</v>
          </cell>
          <cell r="F289">
            <v>4442.4000000000005</v>
          </cell>
          <cell r="G289" t="str">
            <v>CUMG-910124-T97</v>
          </cell>
          <cell r="H289" t="str">
            <v>CUMG-910124-HTSRDR03</v>
          </cell>
          <cell r="I289">
            <v>33262</v>
          </cell>
          <cell r="K289" t="str">
            <v>Masculino</v>
          </cell>
          <cell r="M289">
            <v>9119115708</v>
          </cell>
          <cell r="N289">
            <v>41062</v>
          </cell>
          <cell r="P289">
            <v>318277547</v>
          </cell>
          <cell r="S289">
            <v>72</v>
          </cell>
        </row>
        <row r="290">
          <cell r="A290">
            <v>54490</v>
          </cell>
          <cell r="B290" t="str">
            <v>Contreras Ramos Ana Clara</v>
          </cell>
          <cell r="C290" t="str">
            <v>ATENCION A USUARIOS</v>
          </cell>
          <cell r="D290" t="str">
            <v>CAPTURISTA</v>
          </cell>
          <cell r="E290">
            <v>158.38999999999999</v>
          </cell>
          <cell r="F290">
            <v>4751.7</v>
          </cell>
          <cell r="G290" t="str">
            <v>CORA-810618-JM4</v>
          </cell>
          <cell r="H290" t="str">
            <v>CORA-810618-MVZNMN00</v>
          </cell>
          <cell r="I290">
            <v>29755</v>
          </cell>
          <cell r="K290" t="str">
            <v>Femenino</v>
          </cell>
          <cell r="M290">
            <v>9998199484</v>
          </cell>
          <cell r="N290">
            <v>41076</v>
          </cell>
          <cell r="P290">
            <v>318277510</v>
          </cell>
          <cell r="S290">
            <v>72</v>
          </cell>
        </row>
        <row r="291">
          <cell r="A291">
            <v>54500</v>
          </cell>
          <cell r="B291" t="str">
            <v>Garcia Del Angel Horlando</v>
          </cell>
          <cell r="C291" t="str">
            <v>SECTOR ALTAMIRA CENTRO</v>
          </cell>
          <cell r="D291" t="str">
            <v>AYUDANTE GENERAL</v>
          </cell>
          <cell r="E291">
            <v>148.08000000000001</v>
          </cell>
          <cell r="F291">
            <v>4442.4000000000005</v>
          </cell>
          <cell r="G291" t="str">
            <v>GAAH-940105-HF8</v>
          </cell>
          <cell r="H291" t="str">
            <v>GAAH-940105-HTSRNR07</v>
          </cell>
          <cell r="I291">
            <v>34339</v>
          </cell>
          <cell r="K291" t="str">
            <v>Masculino</v>
          </cell>
          <cell r="M291">
            <v>9129413531</v>
          </cell>
          <cell r="N291">
            <v>41066</v>
          </cell>
          <cell r="P291">
            <v>318277930</v>
          </cell>
          <cell r="S291">
            <v>72</v>
          </cell>
        </row>
        <row r="292">
          <cell r="A292">
            <v>54510</v>
          </cell>
          <cell r="B292" t="str">
            <v>De Los Santos Reyna Hugo Alberto</v>
          </cell>
          <cell r="C292" t="str">
            <v>SECTOR DUPORT</v>
          </cell>
          <cell r="D292" t="str">
            <v>CHOFER</v>
          </cell>
          <cell r="E292">
            <v>158.38</v>
          </cell>
          <cell r="F292">
            <v>4751.3999999999996</v>
          </cell>
          <cell r="G292" t="str">
            <v>SARH-820517-5N1</v>
          </cell>
          <cell r="H292" t="str">
            <v>SARH-820517-HTSNYG06</v>
          </cell>
          <cell r="I292">
            <v>30088</v>
          </cell>
          <cell r="K292" t="str">
            <v>Masculino</v>
          </cell>
          <cell r="M292">
            <v>49008222215</v>
          </cell>
          <cell r="N292">
            <v>41083</v>
          </cell>
          <cell r="P292">
            <v>318277631</v>
          </cell>
          <cell r="S292">
            <v>72</v>
          </cell>
        </row>
        <row r="293">
          <cell r="A293">
            <v>54530</v>
          </cell>
          <cell r="B293" t="str">
            <v>Infante Zarate Aaron</v>
          </cell>
          <cell r="C293" t="str">
            <v>CONTROL Y REZAGO</v>
          </cell>
          <cell r="D293" t="str">
            <v>AYUDANTE GENERAL</v>
          </cell>
          <cell r="E293">
            <v>148.08000000000001</v>
          </cell>
          <cell r="F293">
            <v>4442.4000000000005</v>
          </cell>
          <cell r="G293" t="str">
            <v>IAZA-880701-7B3</v>
          </cell>
          <cell r="H293" t="str">
            <v>IAZA-880701-HTSNRR07</v>
          </cell>
          <cell r="I293">
            <v>32325</v>
          </cell>
          <cell r="K293" t="str">
            <v>Masculino</v>
          </cell>
          <cell r="M293">
            <v>9128813574</v>
          </cell>
          <cell r="N293">
            <v>41097</v>
          </cell>
          <cell r="P293">
            <v>56717354530</v>
          </cell>
          <cell r="S293">
            <v>14</v>
          </cell>
        </row>
        <row r="294">
          <cell r="A294">
            <v>54550</v>
          </cell>
          <cell r="B294" t="str">
            <v>Vicencio Hernandez Fidel</v>
          </cell>
          <cell r="C294" t="str">
            <v>CONTROL Y REZAGO</v>
          </cell>
          <cell r="D294" t="str">
            <v>AYUDANTE GENERAL</v>
          </cell>
          <cell r="E294">
            <v>148.08000000000001</v>
          </cell>
          <cell r="F294">
            <v>4442.4000000000005</v>
          </cell>
          <cell r="G294" t="str">
            <v>VIHF-661124-6I2</v>
          </cell>
          <cell r="H294" t="str">
            <v>VIHF-661124-HVZCRD03</v>
          </cell>
          <cell r="I294">
            <v>24435</v>
          </cell>
          <cell r="K294" t="str">
            <v>Masculino</v>
          </cell>
          <cell r="M294">
            <v>49856607020</v>
          </cell>
          <cell r="N294">
            <v>41111</v>
          </cell>
          <cell r="P294">
            <v>318280006</v>
          </cell>
          <cell r="S294">
            <v>72</v>
          </cell>
        </row>
        <row r="295">
          <cell r="A295">
            <v>54580</v>
          </cell>
          <cell r="B295" t="str">
            <v>Cabrera Lizama Roberto</v>
          </cell>
          <cell r="C295" t="str">
            <v>SECTOR ALTAMIRA SUR</v>
          </cell>
          <cell r="D295" t="str">
            <v>AYUDANTE GENERAL</v>
          </cell>
          <cell r="E295">
            <v>148.08000000000001</v>
          </cell>
          <cell r="F295">
            <v>4442.4000000000005</v>
          </cell>
          <cell r="G295" t="str">
            <v>CALR-930313-UX1</v>
          </cell>
          <cell r="H295" t="str">
            <v>CALR-930313-HTSBZB01</v>
          </cell>
          <cell r="I295">
            <v>34041</v>
          </cell>
          <cell r="K295" t="str">
            <v>Masculino</v>
          </cell>
          <cell r="M295">
            <v>9079300720</v>
          </cell>
          <cell r="N295">
            <v>41132</v>
          </cell>
          <cell r="P295">
            <v>318277350</v>
          </cell>
          <cell r="S295">
            <v>72</v>
          </cell>
        </row>
        <row r="296">
          <cell r="A296">
            <v>54590</v>
          </cell>
          <cell r="B296" t="str">
            <v>Hernandez Del Angel Julio Cesar</v>
          </cell>
          <cell r="C296" t="str">
            <v>SECTOR ALTAMIRA SUR</v>
          </cell>
          <cell r="D296" t="str">
            <v>AYUDANTE GENERAL</v>
          </cell>
          <cell r="E296">
            <v>148.08000000000001</v>
          </cell>
          <cell r="F296">
            <v>4442.4000000000005</v>
          </cell>
          <cell r="G296" t="str">
            <v>HEAJ-750215-FL8</v>
          </cell>
          <cell r="H296" t="str">
            <v>HEAJ-750215-HVZRNL00</v>
          </cell>
          <cell r="I296">
            <v>27440</v>
          </cell>
          <cell r="K296" t="str">
            <v>Masculino</v>
          </cell>
          <cell r="M296">
            <v>43987506862</v>
          </cell>
          <cell r="N296">
            <v>41139</v>
          </cell>
          <cell r="P296">
            <v>318278245</v>
          </cell>
          <cell r="S296">
            <v>72</v>
          </cell>
        </row>
        <row r="297">
          <cell r="A297">
            <v>54600</v>
          </cell>
          <cell r="B297" t="str">
            <v>Salazar Lopez Mauricio</v>
          </cell>
          <cell r="C297" t="str">
            <v>CONTROL Y REZAGO</v>
          </cell>
          <cell r="D297" t="str">
            <v>VELADOR</v>
          </cell>
          <cell r="E297">
            <v>148.08000000000001</v>
          </cell>
          <cell r="F297">
            <v>4442.4000000000005</v>
          </cell>
          <cell r="G297" t="str">
            <v>SALM-940204-S28</v>
          </cell>
          <cell r="H297" t="str">
            <v>SALM-940204-HTSLPR03</v>
          </cell>
          <cell r="I297">
            <v>34369</v>
          </cell>
          <cell r="K297" t="str">
            <v>Masculino</v>
          </cell>
          <cell r="M297">
            <v>9129456605</v>
          </cell>
          <cell r="N297">
            <v>41160</v>
          </cell>
          <cell r="P297">
            <v>1001179650</v>
          </cell>
          <cell r="S297">
            <v>72</v>
          </cell>
        </row>
        <row r="298">
          <cell r="A298">
            <v>54610</v>
          </cell>
          <cell r="B298" t="str">
            <v>Morales Resendiz Angel De Jesus</v>
          </cell>
          <cell r="C298" t="str">
            <v>SECTOR ALTAMIRA CENTRO</v>
          </cell>
          <cell r="D298" t="str">
            <v>AYUDANTE GENERAL</v>
          </cell>
          <cell r="E298">
            <v>148.08000000000001</v>
          </cell>
          <cell r="F298">
            <v>4442.4000000000005</v>
          </cell>
          <cell r="G298" t="str">
            <v>MORA-930120-MJ2</v>
          </cell>
          <cell r="H298" t="str">
            <v>MORA-930120-HTSRSN00</v>
          </cell>
          <cell r="I298">
            <v>33989</v>
          </cell>
          <cell r="K298" t="str">
            <v>Masculino</v>
          </cell>
          <cell r="M298">
            <v>9129300647</v>
          </cell>
          <cell r="N298">
            <v>41160</v>
          </cell>
        </row>
        <row r="299">
          <cell r="A299">
            <v>54620</v>
          </cell>
          <cell r="B299" t="str">
            <v>Valdez Rodriguez Jonathan</v>
          </cell>
          <cell r="C299" t="str">
            <v>MANTENIMIENTO  Y ELECTROMECANICOS</v>
          </cell>
          <cell r="D299" t="str">
            <v>AYUDANTE GENERAL</v>
          </cell>
          <cell r="E299">
            <v>148.08000000000001</v>
          </cell>
          <cell r="F299">
            <v>4442.4000000000005</v>
          </cell>
          <cell r="G299" t="str">
            <v>VARJ-930226-JW1</v>
          </cell>
          <cell r="H299" t="str">
            <v>VARJ-930226-HTSLDN04</v>
          </cell>
          <cell r="I299">
            <v>34026</v>
          </cell>
          <cell r="K299" t="str">
            <v>Masculino</v>
          </cell>
          <cell r="M299">
            <v>9109312398</v>
          </cell>
          <cell r="N299">
            <v>41160</v>
          </cell>
          <cell r="P299">
            <v>318279952</v>
          </cell>
          <cell r="S299">
            <v>72</v>
          </cell>
        </row>
        <row r="300">
          <cell r="A300">
            <v>54630</v>
          </cell>
          <cell r="B300" t="str">
            <v>Torres Cruz Juan Manuel</v>
          </cell>
          <cell r="C300" t="str">
            <v>SECTOR PROYECTOS</v>
          </cell>
          <cell r="D300" t="str">
            <v>AYUDANTE GENERAL</v>
          </cell>
          <cell r="E300">
            <v>148.08000000000001</v>
          </cell>
          <cell r="F300">
            <v>4442.4000000000005</v>
          </cell>
          <cell r="G300" t="str">
            <v>TOCJ-800907-3R1</v>
          </cell>
          <cell r="H300" t="str">
            <v>TOCJ-800907-HTSRRN03</v>
          </cell>
          <cell r="I300">
            <v>29471</v>
          </cell>
          <cell r="K300" t="str">
            <v>Masculino</v>
          </cell>
          <cell r="M300">
            <v>9988043254</v>
          </cell>
          <cell r="N300">
            <v>41157</v>
          </cell>
          <cell r="P300">
            <v>318279877</v>
          </cell>
          <cell r="S300">
            <v>72</v>
          </cell>
        </row>
        <row r="301">
          <cell r="A301">
            <v>54640</v>
          </cell>
          <cell r="B301" t="str">
            <v>Santos Serapio Manuel</v>
          </cell>
          <cell r="C301" t="str">
            <v>SECTOR ALTAMIRA</v>
          </cell>
          <cell r="D301" t="str">
            <v>AYUDANTE GENERAL</v>
          </cell>
          <cell r="E301">
            <v>148.08000000000001</v>
          </cell>
          <cell r="F301">
            <v>4442.4000000000005</v>
          </cell>
          <cell r="G301" t="str">
            <v>SASM-870923-9V0</v>
          </cell>
          <cell r="H301" t="str">
            <v>SASM-870923-HVZNRN03</v>
          </cell>
          <cell r="I301">
            <v>32043</v>
          </cell>
          <cell r="K301" t="str">
            <v>Masculino</v>
          </cell>
          <cell r="M301">
            <v>9058707200</v>
          </cell>
          <cell r="N301">
            <v>41174</v>
          </cell>
          <cell r="P301">
            <v>318279747</v>
          </cell>
          <cell r="S301">
            <v>72</v>
          </cell>
        </row>
        <row r="302">
          <cell r="A302">
            <v>54650</v>
          </cell>
          <cell r="B302" t="str">
            <v>De La Torre Lisema  Juan Eulogio</v>
          </cell>
          <cell r="C302" t="str">
            <v>MANTENIMIENTO  Y ELECTROMECANICOS</v>
          </cell>
          <cell r="D302" t="str">
            <v>AYUDANTE GENERAL</v>
          </cell>
          <cell r="E302">
            <v>148.08000000000001</v>
          </cell>
          <cell r="F302">
            <v>4442.4000000000005</v>
          </cell>
          <cell r="G302" t="str">
            <v>TOLJ-861114-FA1</v>
          </cell>
          <cell r="H302" t="str">
            <v>TOLJ-861114-HTSRSN00</v>
          </cell>
          <cell r="I302">
            <v>31730</v>
          </cell>
          <cell r="K302" t="str">
            <v>Masculino</v>
          </cell>
          <cell r="M302">
            <v>9038610466</v>
          </cell>
          <cell r="N302">
            <v>41174</v>
          </cell>
          <cell r="P302">
            <v>318277622</v>
          </cell>
          <cell r="S302">
            <v>72</v>
          </cell>
        </row>
        <row r="303">
          <cell r="A303">
            <v>54660</v>
          </cell>
          <cell r="B303" t="str">
            <v>Hernandez Cisneros Sergio Rolando</v>
          </cell>
          <cell r="C303" t="str">
            <v>TURNO VESPERTINO DUPORT</v>
          </cell>
          <cell r="D303" t="str">
            <v>AYUDANTE GENERAL</v>
          </cell>
          <cell r="E303">
            <v>148.08000000000001</v>
          </cell>
          <cell r="F303">
            <v>4442.4000000000005</v>
          </cell>
          <cell r="G303" t="str">
            <v>HECS-771003-DC0</v>
          </cell>
          <cell r="H303" t="str">
            <v>HECS-771003-HVZRSR05</v>
          </cell>
          <cell r="I303">
            <v>28401</v>
          </cell>
          <cell r="K303" t="str">
            <v>Masculino</v>
          </cell>
          <cell r="M303">
            <v>49937747688</v>
          </cell>
          <cell r="N303">
            <v>41181</v>
          </cell>
          <cell r="P303">
            <v>318278236</v>
          </cell>
          <cell r="S303">
            <v>72</v>
          </cell>
        </row>
        <row r="304">
          <cell r="A304">
            <v>54670</v>
          </cell>
          <cell r="B304" t="str">
            <v>Ramirez Gonzalez Braulio</v>
          </cell>
          <cell r="C304" t="str">
            <v>SECTOR PROYECTOS</v>
          </cell>
          <cell r="D304" t="str">
            <v>VELADOR</v>
          </cell>
          <cell r="E304">
            <v>148.08000000000001</v>
          </cell>
          <cell r="F304">
            <v>4442.4000000000005</v>
          </cell>
          <cell r="G304" t="str">
            <v>RAGB-710411-4B5</v>
          </cell>
          <cell r="H304" t="str">
            <v>RAGB-710411-HTSMNR05</v>
          </cell>
          <cell r="I304">
            <v>26034</v>
          </cell>
          <cell r="K304" t="str">
            <v>Masculino</v>
          </cell>
          <cell r="M304">
            <v>49917137702</v>
          </cell>
          <cell r="N304">
            <v>41181</v>
          </cell>
          <cell r="P304">
            <v>318279363</v>
          </cell>
          <cell r="S304">
            <v>72</v>
          </cell>
        </row>
        <row r="305">
          <cell r="A305">
            <v>54690</v>
          </cell>
          <cell r="B305" t="str">
            <v>Segura Huerta Jorge</v>
          </cell>
          <cell r="C305" t="str">
            <v>PLANTA ALTAMIRA SUR</v>
          </cell>
          <cell r="D305" t="str">
            <v>OPERADOR DE DE DIVERSOS OFICIOS</v>
          </cell>
          <cell r="E305">
            <v>151.53</v>
          </cell>
          <cell r="F305">
            <v>4545.8999999999996</v>
          </cell>
          <cell r="G305" t="str">
            <v>SEHJ-711009-G99</v>
          </cell>
          <cell r="H305" t="str">
            <v>SEHJ-711009-HTSGRR03</v>
          </cell>
          <cell r="I305">
            <v>26215</v>
          </cell>
          <cell r="K305" t="str">
            <v>Masculino</v>
          </cell>
          <cell r="M305">
            <v>49947147028</v>
          </cell>
          <cell r="N305">
            <v>41188</v>
          </cell>
          <cell r="P305">
            <v>318279765</v>
          </cell>
          <cell r="S305">
            <v>72</v>
          </cell>
        </row>
        <row r="306">
          <cell r="A306">
            <v>54710</v>
          </cell>
          <cell r="B306" t="str">
            <v>Barragan  Mar  Edgar</v>
          </cell>
          <cell r="C306" t="str">
            <v>MANTENIMIENTO  Y ELECTROMECANICOS</v>
          </cell>
          <cell r="D306" t="str">
            <v>AYUDANTE GENERAL</v>
          </cell>
          <cell r="E306">
            <v>148.08000000000001</v>
          </cell>
          <cell r="F306">
            <v>4442.4000000000005</v>
          </cell>
          <cell r="G306" t="str">
            <v>BAME-920506-CP7</v>
          </cell>
          <cell r="H306" t="str">
            <v>BAME-920506-HTSRRD08</v>
          </cell>
          <cell r="I306">
            <v>33730</v>
          </cell>
          <cell r="K306" t="str">
            <v>Masculino</v>
          </cell>
          <cell r="M306">
            <v>9119265537</v>
          </cell>
          <cell r="N306">
            <v>41195</v>
          </cell>
          <cell r="P306">
            <v>318277266</v>
          </cell>
          <cell r="S306">
            <v>72</v>
          </cell>
        </row>
        <row r="307">
          <cell r="A307">
            <v>54720</v>
          </cell>
          <cell r="B307" t="str">
            <v>Lopez Ortiz  Eder Antonio</v>
          </cell>
          <cell r="C307" t="str">
            <v>SECTOR PROYECTOS</v>
          </cell>
          <cell r="D307" t="str">
            <v>AYUDANTE GENERAL</v>
          </cell>
          <cell r="E307">
            <v>148.08000000000001</v>
          </cell>
          <cell r="F307">
            <v>4442.4000000000005</v>
          </cell>
          <cell r="G307" t="str">
            <v>LOOE-821007-4V1</v>
          </cell>
          <cell r="H307" t="str">
            <v>LOOE-821007-HTSPRD03</v>
          </cell>
          <cell r="I307">
            <v>30231</v>
          </cell>
          <cell r="K307" t="str">
            <v>Masculino</v>
          </cell>
          <cell r="M307">
            <v>9008267156</v>
          </cell>
          <cell r="N307">
            <v>41223</v>
          </cell>
          <cell r="P307">
            <v>318278553</v>
          </cell>
          <cell r="S307">
            <v>72</v>
          </cell>
        </row>
        <row r="308">
          <cell r="A308">
            <v>54730</v>
          </cell>
          <cell r="B308" t="str">
            <v xml:space="preserve">Juarez Juarez Sandra Lorena </v>
          </cell>
          <cell r="C308" t="str">
            <v>FACTURACION Y MEDICION</v>
          </cell>
          <cell r="D308" t="str">
            <v>LECTURISTA NOTIFICADOR</v>
          </cell>
          <cell r="E308">
            <v>148.08000000000001</v>
          </cell>
          <cell r="F308">
            <v>4442.4000000000005</v>
          </cell>
          <cell r="G308" t="str">
            <v>JUJS-760124-BV6</v>
          </cell>
          <cell r="H308" t="str">
            <v>JUJS-760124-MTSRRN08</v>
          </cell>
          <cell r="I308">
            <v>27783</v>
          </cell>
          <cell r="K308" t="str">
            <v>Femenino</v>
          </cell>
          <cell r="M308">
            <v>48937532892</v>
          </cell>
          <cell r="N308">
            <v>41230</v>
          </cell>
          <cell r="P308">
            <v>318278450</v>
          </cell>
          <cell r="S308">
            <v>72</v>
          </cell>
        </row>
        <row r="309">
          <cell r="A309">
            <v>54750</v>
          </cell>
          <cell r="B309" t="str">
            <v xml:space="preserve">Martinez Perez Domingo </v>
          </cell>
          <cell r="C309" t="str">
            <v>TURNO VESPERTINO DUPORT</v>
          </cell>
          <cell r="D309" t="str">
            <v>AYUDANTE GENERAL</v>
          </cell>
          <cell r="E309">
            <v>148.08000000000001</v>
          </cell>
          <cell r="F309">
            <v>4442.4000000000005</v>
          </cell>
          <cell r="G309" t="str">
            <v>MAPD-670804-R17</v>
          </cell>
          <cell r="H309" t="str">
            <v>MAPD-670804-HSPRRM01</v>
          </cell>
          <cell r="I309">
            <v>24688</v>
          </cell>
          <cell r="K309" t="str">
            <v>Masculino</v>
          </cell>
          <cell r="M309">
            <v>49846732664</v>
          </cell>
          <cell r="N309">
            <v>41237</v>
          </cell>
          <cell r="P309">
            <v>318278704</v>
          </cell>
          <cell r="S309">
            <v>72</v>
          </cell>
        </row>
        <row r="310">
          <cell r="A310">
            <v>54770</v>
          </cell>
          <cell r="B310" t="str">
            <v>Martinez Perez Miriam</v>
          </cell>
          <cell r="C310" t="str">
            <v>FACTURACION Y MEDICION</v>
          </cell>
          <cell r="D310" t="str">
            <v>LECTURISTA NOTIFICADOR</v>
          </cell>
          <cell r="E310">
            <v>148.08000000000001</v>
          </cell>
          <cell r="F310">
            <v>4442.4000000000005</v>
          </cell>
          <cell r="G310" t="str">
            <v>MAPM-801220-I6A</v>
          </cell>
          <cell r="H310" t="str">
            <v>MAPM-801220-MTSRRR06</v>
          </cell>
          <cell r="I310">
            <v>29575</v>
          </cell>
          <cell r="K310" t="str">
            <v>Femenino</v>
          </cell>
          <cell r="M310">
            <v>9128002673</v>
          </cell>
          <cell r="N310">
            <v>41237</v>
          </cell>
          <cell r="P310">
            <v>318278692</v>
          </cell>
          <cell r="S310">
            <v>72</v>
          </cell>
        </row>
        <row r="311">
          <cell r="A311">
            <v>54790</v>
          </cell>
          <cell r="B311" t="str">
            <v xml:space="preserve">Alvarez Fernandez Ana Laura </v>
          </cell>
          <cell r="C311" t="str">
            <v>ATENCION A USUARIOS</v>
          </cell>
          <cell r="D311" t="str">
            <v>CAPTURISTA</v>
          </cell>
          <cell r="E311">
            <v>158.38999999999999</v>
          </cell>
          <cell r="F311">
            <v>4751.7</v>
          </cell>
          <cell r="G311" t="str">
            <v>AAFA-940115-7A4</v>
          </cell>
          <cell r="H311" t="str">
            <v>AAFA-940115-MTSLRN00</v>
          </cell>
          <cell r="I311">
            <v>34349</v>
          </cell>
          <cell r="K311" t="str">
            <v>Femenino</v>
          </cell>
          <cell r="M311">
            <v>9129465093</v>
          </cell>
          <cell r="N311">
            <v>41258</v>
          </cell>
          <cell r="P311">
            <v>318277172</v>
          </cell>
          <cell r="S311">
            <v>72</v>
          </cell>
        </row>
        <row r="312">
          <cell r="A312">
            <v>54810</v>
          </cell>
          <cell r="B312" t="str">
            <v>Villafuerte  Martinez  Mateo</v>
          </cell>
          <cell r="C312" t="str">
            <v>SECTOR ALTAMIRA CENTRO NORTE</v>
          </cell>
          <cell r="D312" t="str">
            <v>AYUDANTE GENERAL</v>
          </cell>
          <cell r="E312">
            <v>148.08000000000001</v>
          </cell>
          <cell r="F312">
            <v>4442.4000000000005</v>
          </cell>
          <cell r="G312" t="str">
            <v>VIMM-890827-QZ8</v>
          </cell>
          <cell r="H312" t="str">
            <v>VIMM-890827-HTSLRT09</v>
          </cell>
          <cell r="I312">
            <v>32747</v>
          </cell>
          <cell r="K312" t="str">
            <v>Masculino</v>
          </cell>
          <cell r="M312">
            <v>9138901310</v>
          </cell>
          <cell r="N312">
            <v>41293</v>
          </cell>
          <cell r="P312">
            <v>56717354405</v>
          </cell>
          <cell r="S312">
            <v>14</v>
          </cell>
        </row>
        <row r="313">
          <cell r="A313">
            <v>54840</v>
          </cell>
          <cell r="B313" t="str">
            <v>Salvador Cordero  Anniel Maximino</v>
          </cell>
          <cell r="C313" t="str">
            <v>SUBGERENCIA ADMINISTRATIVA</v>
          </cell>
          <cell r="D313" t="str">
            <v>AYUDANTE GENERAL</v>
          </cell>
          <cell r="E313">
            <v>148.08000000000001</v>
          </cell>
          <cell r="F313">
            <v>4442.4000000000005</v>
          </cell>
          <cell r="G313" t="str">
            <v>SACA-831108-GZ0</v>
          </cell>
          <cell r="H313" t="str">
            <v>SACA-831108-HTSLRN04</v>
          </cell>
          <cell r="I313">
            <v>30628</v>
          </cell>
          <cell r="K313" t="str">
            <v>Masculino</v>
          </cell>
          <cell r="M313">
            <v>9068308619</v>
          </cell>
          <cell r="N313">
            <v>41335</v>
          </cell>
          <cell r="P313">
            <v>318279644</v>
          </cell>
          <cell r="S313">
            <v>72</v>
          </cell>
        </row>
        <row r="314">
          <cell r="A314">
            <v>54850</v>
          </cell>
          <cell r="B314" t="str">
            <v xml:space="preserve">Gonzalez  Castro  Juan Gabriel </v>
          </cell>
          <cell r="C314" t="str">
            <v>SECTOR ALTAMIRA SUR</v>
          </cell>
          <cell r="D314" t="str">
            <v>AYUDANTE GENERAL</v>
          </cell>
          <cell r="E314">
            <v>148.08000000000001</v>
          </cell>
          <cell r="F314">
            <v>4442.4000000000005</v>
          </cell>
          <cell r="G314" t="str">
            <v>GOCJ-770311-H90</v>
          </cell>
          <cell r="H314" t="str">
            <v>GOCJ-770311-HTSNSN09</v>
          </cell>
          <cell r="I314">
            <v>28195</v>
          </cell>
          <cell r="K314" t="str">
            <v>Masculino</v>
          </cell>
          <cell r="M314">
            <v>9987746899</v>
          </cell>
          <cell r="N314">
            <v>41363</v>
          </cell>
          <cell r="P314">
            <v>318278085</v>
          </cell>
          <cell r="S314">
            <v>72</v>
          </cell>
        </row>
        <row r="315">
          <cell r="A315">
            <v>54860</v>
          </cell>
          <cell r="B315" t="str">
            <v>Del Angel Dominguez Jesus</v>
          </cell>
          <cell r="C315" t="str">
            <v>CONTROL Y REZAGO</v>
          </cell>
          <cell r="D315" t="str">
            <v>AYUDANTE GENERAL</v>
          </cell>
          <cell r="E315">
            <v>148.08000000000001</v>
          </cell>
          <cell r="F315">
            <v>4442.4000000000005</v>
          </cell>
          <cell r="G315" t="str">
            <v>AEDJ-890324-SZ1</v>
          </cell>
          <cell r="H315" t="str">
            <v>AEDJ-890324-HTSNMS01</v>
          </cell>
          <cell r="I315">
            <v>32591</v>
          </cell>
          <cell r="K315" t="str">
            <v>Masculino</v>
          </cell>
          <cell r="M315">
            <v>9138904181</v>
          </cell>
          <cell r="N315">
            <v>41377</v>
          </cell>
          <cell r="P315">
            <v>318277668</v>
          </cell>
          <cell r="S315">
            <v>72</v>
          </cell>
        </row>
        <row r="316">
          <cell r="A316">
            <v>54880</v>
          </cell>
          <cell r="B316" t="str">
            <v>Muñoz Portales Pedro</v>
          </cell>
          <cell r="C316" t="str">
            <v>CONTROL Y REZAGO</v>
          </cell>
          <cell r="D316" t="str">
            <v>AYUDANTE GENERAL</v>
          </cell>
          <cell r="E316">
            <v>148.07</v>
          </cell>
          <cell r="F316">
            <v>4442.0999999999995</v>
          </cell>
          <cell r="G316" t="str">
            <v>MUPP-890320-3Q2</v>
          </cell>
          <cell r="H316" t="str">
            <v>MUPP-890320-HVZXRD02</v>
          </cell>
          <cell r="I316">
            <v>32587</v>
          </cell>
          <cell r="K316" t="str">
            <v>Masculino</v>
          </cell>
          <cell r="M316">
            <v>9128912251</v>
          </cell>
          <cell r="N316">
            <v>41377</v>
          </cell>
          <cell r="P316">
            <v>318278982</v>
          </cell>
          <cell r="S316">
            <v>72</v>
          </cell>
        </row>
        <row r="317">
          <cell r="A317">
            <v>54900</v>
          </cell>
          <cell r="B317" t="str">
            <v>Gonzalez Garcia Adriana Nereyda</v>
          </cell>
          <cell r="C317" t="str">
            <v>ATENCION A USUARIOS</v>
          </cell>
          <cell r="D317" t="str">
            <v>CAPTURISTA</v>
          </cell>
          <cell r="E317">
            <v>158.38</v>
          </cell>
          <cell r="F317">
            <v>4751.3999999999996</v>
          </cell>
          <cell r="G317" t="str">
            <v>GOGA-840925-B90</v>
          </cell>
          <cell r="H317" t="str">
            <v>GOGA-840925-MTSNRD07</v>
          </cell>
          <cell r="I317">
            <v>30950</v>
          </cell>
          <cell r="K317" t="str">
            <v>Femenino</v>
          </cell>
          <cell r="M317">
            <v>9048430509</v>
          </cell>
          <cell r="N317">
            <v>41377</v>
          </cell>
          <cell r="P317">
            <v>318278106</v>
          </cell>
          <cell r="S317">
            <v>72</v>
          </cell>
        </row>
        <row r="318">
          <cell r="A318">
            <v>54910</v>
          </cell>
          <cell r="B318" t="str">
            <v>Zuñiga Martinez Martin David</v>
          </cell>
          <cell r="C318" t="str">
            <v>SECTOR ALTAMIRA</v>
          </cell>
          <cell r="D318" t="str">
            <v>AYUDANTE GENERAL</v>
          </cell>
          <cell r="E318">
            <v>148.08000000000001</v>
          </cell>
          <cell r="F318">
            <v>4442.4000000000005</v>
          </cell>
          <cell r="G318" t="str">
            <v>ZUMM-900419-CM1</v>
          </cell>
          <cell r="H318" t="str">
            <v>ZUMM-900419-HVZXRR00</v>
          </cell>
          <cell r="I318">
            <v>32982</v>
          </cell>
          <cell r="K318" t="str">
            <v>Masculino</v>
          </cell>
          <cell r="M318">
            <v>9089086400</v>
          </cell>
          <cell r="N318">
            <v>41440</v>
          </cell>
          <cell r="P318">
            <v>318280033</v>
          </cell>
          <cell r="S318">
            <v>72</v>
          </cell>
        </row>
        <row r="319">
          <cell r="A319">
            <v>54920</v>
          </cell>
          <cell r="B319" t="str">
            <v>Flores Del Angel Juan Carlos</v>
          </cell>
          <cell r="C319" t="str">
            <v>SECTOR ALTAMIRA CENTRO NORTE</v>
          </cell>
          <cell r="D319" t="str">
            <v>AYUDANTE GENERAL</v>
          </cell>
          <cell r="E319">
            <v>148.08000000000001</v>
          </cell>
          <cell r="F319">
            <v>4442.4000000000005</v>
          </cell>
          <cell r="G319" t="str">
            <v>FOAJ-930624-NS0</v>
          </cell>
          <cell r="H319" t="str">
            <v>FOAJ-930624-HTSLNN07</v>
          </cell>
          <cell r="I319">
            <v>34144</v>
          </cell>
          <cell r="K319" t="str">
            <v>Masculino</v>
          </cell>
          <cell r="M319">
            <v>9109362690</v>
          </cell>
          <cell r="N319">
            <v>41447</v>
          </cell>
          <cell r="P319">
            <v>318277864</v>
          </cell>
          <cell r="S319">
            <v>72</v>
          </cell>
        </row>
        <row r="320">
          <cell r="A320">
            <v>54930</v>
          </cell>
          <cell r="B320" t="str">
            <v>Gomez  Barrientos Lucero</v>
          </cell>
          <cell r="C320" t="str">
            <v>LABX DUPORT</v>
          </cell>
          <cell r="D320" t="str">
            <v>MENSAJERA</v>
          </cell>
          <cell r="E320">
            <v>134.33000000000001</v>
          </cell>
          <cell r="F320">
            <v>4029.9000000000005</v>
          </cell>
          <cell r="G320" t="str">
            <v>GOBL-840922-JUA</v>
          </cell>
          <cell r="H320" t="str">
            <v>GOBL-840922-MSPMRC02</v>
          </cell>
          <cell r="I320">
            <v>30947</v>
          </cell>
          <cell r="K320" t="str">
            <v>Femenino</v>
          </cell>
          <cell r="M320">
            <v>9058444689</v>
          </cell>
          <cell r="N320">
            <v>41423</v>
          </cell>
          <cell r="P320">
            <v>318278012</v>
          </cell>
          <cell r="S320">
            <v>72</v>
          </cell>
        </row>
        <row r="321">
          <cell r="A321">
            <v>54940</v>
          </cell>
          <cell r="B321" t="str">
            <v xml:space="preserve">Luna  Reyes  Juana Margarita </v>
          </cell>
          <cell r="C321" t="str">
            <v>FACTURACION Y MEDICION</v>
          </cell>
          <cell r="D321" t="str">
            <v>LECTURISTA NOTIFICADOR</v>
          </cell>
          <cell r="E321">
            <v>148.08000000000001</v>
          </cell>
          <cell r="F321">
            <v>4442.4000000000005</v>
          </cell>
          <cell r="G321" t="str">
            <v>LURJ-840406-1C9</v>
          </cell>
          <cell r="H321" t="str">
            <v>LURJ-840406-MTSNYN06</v>
          </cell>
          <cell r="I321">
            <v>30778</v>
          </cell>
          <cell r="K321" t="str">
            <v>Femenino</v>
          </cell>
          <cell r="M321">
            <v>9028470939</v>
          </cell>
          <cell r="N321">
            <v>41461</v>
          </cell>
          <cell r="P321">
            <v>318278571</v>
          </cell>
          <cell r="S321">
            <v>72</v>
          </cell>
        </row>
        <row r="322">
          <cell r="A322">
            <v>54950</v>
          </cell>
          <cell r="B322" t="str">
            <v xml:space="preserve">Espinoza Mendoza Missael Dioney </v>
          </cell>
          <cell r="C322" t="str">
            <v>SECTOR DUPORT</v>
          </cell>
          <cell r="D322" t="str">
            <v>AYUDANTE GENERAL</v>
          </cell>
          <cell r="E322">
            <v>148.08000000000001</v>
          </cell>
          <cell r="F322">
            <v>4442.4000000000005</v>
          </cell>
          <cell r="G322" t="str">
            <v>EIMM-940718-TT8</v>
          </cell>
          <cell r="H322" t="str">
            <v>EIMM-940718-HTSSNS09</v>
          </cell>
          <cell r="I322">
            <v>34533</v>
          </cell>
          <cell r="K322" t="str">
            <v>Masculino</v>
          </cell>
          <cell r="M322">
            <v>9139452578</v>
          </cell>
          <cell r="N322">
            <v>41471</v>
          </cell>
          <cell r="P322">
            <v>318277837</v>
          </cell>
          <cell r="S322">
            <v>72</v>
          </cell>
        </row>
        <row r="323">
          <cell r="A323">
            <v>54970</v>
          </cell>
          <cell r="B323" t="str">
            <v>Hernandez Hernandez Alonso</v>
          </cell>
          <cell r="C323" t="str">
            <v>SECTOR PROYECTOS</v>
          </cell>
          <cell r="D323" t="str">
            <v>AYUDANTE GENERAL</v>
          </cell>
          <cell r="E323">
            <v>148.07</v>
          </cell>
          <cell r="F323">
            <v>4442.0999999999995</v>
          </cell>
          <cell r="G323" t="str">
            <v>HEHA-820108-QK1</v>
          </cell>
          <cell r="H323" t="str">
            <v>HEHA-820108-HSPRRL03</v>
          </cell>
          <cell r="I323">
            <v>29959</v>
          </cell>
          <cell r="K323" t="str">
            <v>Masculino</v>
          </cell>
          <cell r="M323">
            <v>49978211990</v>
          </cell>
          <cell r="N323">
            <v>41510</v>
          </cell>
          <cell r="P323">
            <v>318278254</v>
          </cell>
          <cell r="S323">
            <v>72</v>
          </cell>
        </row>
        <row r="324">
          <cell r="A324">
            <v>54990</v>
          </cell>
          <cell r="B324" t="str">
            <v>Najera Tovar Francisco</v>
          </cell>
          <cell r="C324" t="str">
            <v>SECTOR ALTAMIRA CENTRO</v>
          </cell>
          <cell r="D324" t="str">
            <v>AYUDANTE GENERAL</v>
          </cell>
          <cell r="E324">
            <v>148.08000000000001</v>
          </cell>
          <cell r="F324">
            <v>4442.4000000000005</v>
          </cell>
          <cell r="G324" t="str">
            <v>NATF-770418-F17</v>
          </cell>
          <cell r="H324" t="str">
            <v>NATF-770418-HSPJVR04</v>
          </cell>
          <cell r="I324">
            <v>28233</v>
          </cell>
          <cell r="K324" t="str">
            <v>Masculino</v>
          </cell>
          <cell r="M324">
            <v>43957752314</v>
          </cell>
          <cell r="N324">
            <v>41538</v>
          </cell>
          <cell r="P324">
            <v>318278991</v>
          </cell>
          <cell r="S324">
            <v>72</v>
          </cell>
        </row>
        <row r="325">
          <cell r="A325">
            <v>55030</v>
          </cell>
          <cell r="B325" t="str">
            <v>Hernandez Rodriguez Missael</v>
          </cell>
          <cell r="C325" t="str">
            <v>CONTROL Y REZAGO</v>
          </cell>
          <cell r="D325" t="str">
            <v>VELADOR</v>
          </cell>
          <cell r="E325">
            <v>148.08000000000001</v>
          </cell>
          <cell r="F325">
            <v>4442.4000000000005</v>
          </cell>
          <cell r="G325" t="str">
            <v>HERM-891212-G97</v>
          </cell>
          <cell r="H325" t="str">
            <v>HERM-891212-HTSRDS08</v>
          </cell>
          <cell r="I325">
            <v>32854</v>
          </cell>
          <cell r="K325" t="str">
            <v>Masculino</v>
          </cell>
          <cell r="M325">
            <v>9098901540</v>
          </cell>
          <cell r="N325">
            <v>41552</v>
          </cell>
          <cell r="P325">
            <v>318278311</v>
          </cell>
          <cell r="S325">
            <v>72</v>
          </cell>
        </row>
        <row r="326">
          <cell r="A326">
            <v>55040</v>
          </cell>
          <cell r="B326" t="str">
            <v>Medrano Moreno Leonardo</v>
          </cell>
          <cell r="C326" t="str">
            <v>SUBGERENCIA ADMINISTRATIVA</v>
          </cell>
          <cell r="D326" t="str">
            <v>VELADOR</v>
          </cell>
          <cell r="E326">
            <v>148.08000000000001</v>
          </cell>
          <cell r="F326">
            <v>4442.4000000000005</v>
          </cell>
          <cell r="G326" t="str">
            <v>MEML-780118-UVA</v>
          </cell>
          <cell r="H326" t="str">
            <v>MEML-780118-HTSDRN08</v>
          </cell>
          <cell r="I326">
            <v>28508</v>
          </cell>
          <cell r="K326" t="str">
            <v>Masculino</v>
          </cell>
          <cell r="M326">
            <v>49967876944</v>
          </cell>
          <cell r="N326">
            <v>41552</v>
          </cell>
          <cell r="P326">
            <v>318278852</v>
          </cell>
          <cell r="S326">
            <v>72</v>
          </cell>
        </row>
        <row r="327">
          <cell r="A327">
            <v>55050</v>
          </cell>
          <cell r="B327" t="str">
            <v xml:space="preserve">Garcia Gonzalez Francisco Javier </v>
          </cell>
          <cell r="C327" t="str">
            <v>SECTOR ALTAMIRA SUR</v>
          </cell>
          <cell r="D327" t="str">
            <v>AYUDANTE GENERAL</v>
          </cell>
          <cell r="E327">
            <v>148.08000000000001</v>
          </cell>
          <cell r="F327">
            <v>4442.4000000000005</v>
          </cell>
          <cell r="G327" t="str">
            <v>GAGF-771108-HV2</v>
          </cell>
          <cell r="H327" t="str">
            <v>GAGF-771108-HTSRNR01</v>
          </cell>
          <cell r="I327">
            <v>28437</v>
          </cell>
          <cell r="K327" t="str">
            <v>Masculino</v>
          </cell>
          <cell r="M327">
            <v>43977753060</v>
          </cell>
          <cell r="N327">
            <v>41552</v>
          </cell>
          <cell r="P327">
            <v>318277958</v>
          </cell>
          <cell r="S327">
            <v>72</v>
          </cell>
        </row>
        <row r="328">
          <cell r="A328">
            <v>55060</v>
          </cell>
          <cell r="B328" t="str">
            <v>Garcia Pecero Juan Diego</v>
          </cell>
          <cell r="C328" t="str">
            <v>MANTENIMIENTO  Y ELECTROMECANICOS</v>
          </cell>
          <cell r="D328" t="str">
            <v>AYUDANTE GENERAL</v>
          </cell>
          <cell r="E328">
            <v>148.09</v>
          </cell>
          <cell r="F328">
            <v>4442.7</v>
          </cell>
          <cell r="G328" t="str">
            <v>GAPJ-810309-ER9</v>
          </cell>
          <cell r="H328" t="str">
            <v>GAPJ-810309-HSPRCN00</v>
          </cell>
          <cell r="I328">
            <v>29654</v>
          </cell>
          <cell r="K328" t="str">
            <v>Masculino</v>
          </cell>
          <cell r="M328">
            <v>9998150859</v>
          </cell>
          <cell r="N328">
            <v>41580</v>
          </cell>
          <cell r="P328">
            <v>318277967</v>
          </cell>
          <cell r="S328">
            <v>72</v>
          </cell>
        </row>
        <row r="329">
          <cell r="A329">
            <v>55070</v>
          </cell>
          <cell r="B329" t="str">
            <v>Martinez Noyola Sara Cristina</v>
          </cell>
          <cell r="C329" t="str">
            <v>FACTURACION Y MEDICION</v>
          </cell>
          <cell r="D329" t="str">
            <v>LECTURISTA NOTIFICADOR</v>
          </cell>
          <cell r="E329">
            <v>148.08000000000001</v>
          </cell>
          <cell r="F329">
            <v>4442.4000000000005</v>
          </cell>
          <cell r="G329" t="str">
            <v>MANS-841029-IQ7</v>
          </cell>
          <cell r="H329" t="str">
            <v>MANS-841029-MTSRYR00</v>
          </cell>
          <cell r="I329">
            <v>30984</v>
          </cell>
          <cell r="K329" t="str">
            <v>Femenino</v>
          </cell>
          <cell r="M329">
            <v>9008467616</v>
          </cell>
          <cell r="N329">
            <v>41650</v>
          </cell>
          <cell r="P329">
            <v>318278674</v>
          </cell>
          <cell r="S329">
            <v>72</v>
          </cell>
        </row>
        <row r="330">
          <cell r="A330">
            <v>55080</v>
          </cell>
          <cell r="B330" t="str">
            <v>Guzman Banda Jose Luis</v>
          </cell>
          <cell r="C330" t="str">
            <v>SECTOR PROYECTOS</v>
          </cell>
          <cell r="D330" t="str">
            <v>AYUDANTE GENERAL</v>
          </cell>
          <cell r="E330">
            <v>148.08000000000001</v>
          </cell>
          <cell r="F330">
            <v>4442.4000000000005</v>
          </cell>
          <cell r="G330" t="str">
            <v>GUBL-941124-7F8</v>
          </cell>
          <cell r="H330" t="str">
            <v>GUBL-941124-HTSZNS08</v>
          </cell>
          <cell r="I330">
            <v>34662</v>
          </cell>
          <cell r="K330" t="str">
            <v>Masculino</v>
          </cell>
          <cell r="M330">
            <v>9139463955</v>
          </cell>
          <cell r="N330">
            <v>41650</v>
          </cell>
          <cell r="P330">
            <v>318278160</v>
          </cell>
          <cell r="S330">
            <v>72</v>
          </cell>
        </row>
        <row r="331">
          <cell r="A331">
            <v>55090</v>
          </cell>
          <cell r="B331" t="str">
            <v>Alfaro Carrillo Julian</v>
          </cell>
          <cell r="C331" t="str">
            <v>SECTOR PROYECTOS</v>
          </cell>
          <cell r="D331" t="str">
            <v>AYUDANTE GENERAL</v>
          </cell>
          <cell r="E331">
            <v>148.08000000000001</v>
          </cell>
          <cell r="F331">
            <v>4442.4000000000005</v>
          </cell>
          <cell r="G331" t="str">
            <v>AACJ-780109-D87</v>
          </cell>
          <cell r="H331" t="str">
            <v>AACJ-780109-HTSLRL09</v>
          </cell>
          <cell r="I331">
            <v>28499</v>
          </cell>
          <cell r="K331" t="str">
            <v>Masculino</v>
          </cell>
          <cell r="M331">
            <v>49977815650</v>
          </cell>
          <cell r="N331">
            <v>41650</v>
          </cell>
          <cell r="P331">
            <v>1001183189</v>
          </cell>
          <cell r="S331">
            <v>72</v>
          </cell>
        </row>
        <row r="332">
          <cell r="A332">
            <v>55100</v>
          </cell>
          <cell r="B332" t="str">
            <v>Pacheco Basurto Miguel Angel</v>
          </cell>
          <cell r="C332" t="str">
            <v>MANTENIMIENTO  Y ELECTROMECANICOS</v>
          </cell>
          <cell r="D332" t="str">
            <v>AYUDANTE GENERA8341</v>
          </cell>
          <cell r="E332">
            <v>148.08000000000001</v>
          </cell>
          <cell r="F332">
            <v>4442.4000000000005</v>
          </cell>
          <cell r="G332" t="str">
            <v>PABM-950809-3N8</v>
          </cell>
          <cell r="H332" t="str">
            <v>PABM-950809-HTSCSG02</v>
          </cell>
          <cell r="I332">
            <v>34920</v>
          </cell>
          <cell r="J332" t="str">
            <v>Soltero</v>
          </cell>
          <cell r="K332" t="str">
            <v>Masculino</v>
          </cell>
          <cell r="L332" t="str">
            <v xml:space="preserve"> 414 LUIS DONALDO COLOSIO HIDALGO TANCOL  TAMPICO TA</v>
          </cell>
          <cell r="M332">
            <v>9139586110</v>
          </cell>
          <cell r="N332">
            <v>41685</v>
          </cell>
          <cell r="P332">
            <v>318279112</v>
          </cell>
          <cell r="S332">
            <v>72</v>
          </cell>
        </row>
        <row r="333">
          <cell r="A333">
            <v>55110</v>
          </cell>
          <cell r="B333" t="str">
            <v>Maya Hernandez Alfredo</v>
          </cell>
          <cell r="C333" t="str">
            <v>MANTENIMIENTO  Y ELECTROMECANICOS</v>
          </cell>
          <cell r="D333" t="str">
            <v>AYUDANTE GENERAL</v>
          </cell>
          <cell r="E333">
            <v>148.08000000000001</v>
          </cell>
          <cell r="F333">
            <v>4442.4000000000005</v>
          </cell>
          <cell r="G333" t="str">
            <v>MAHA-840118-JQ6</v>
          </cell>
          <cell r="H333" t="str">
            <v>MAHA-840118-HTSYRL05</v>
          </cell>
          <cell r="I333">
            <v>30699</v>
          </cell>
          <cell r="K333" t="str">
            <v>Masculino</v>
          </cell>
          <cell r="M333">
            <v>9038419231</v>
          </cell>
          <cell r="N333">
            <v>41706</v>
          </cell>
          <cell r="P333">
            <v>354013408</v>
          </cell>
          <cell r="S333">
            <v>72</v>
          </cell>
        </row>
        <row r="334">
          <cell r="A334">
            <v>55120</v>
          </cell>
          <cell r="B334" t="str">
            <v xml:space="preserve">Enriquez Del Angel Jose Manuel </v>
          </cell>
          <cell r="C334" t="str">
            <v>CONTROL Y REZAGO</v>
          </cell>
          <cell r="D334" t="str">
            <v>AYUDANTE GENERAL</v>
          </cell>
          <cell r="E334">
            <v>148.08000000000001</v>
          </cell>
          <cell r="F334">
            <v>4442.4000000000005</v>
          </cell>
          <cell r="G334" t="str">
            <v>EIAM-881010-P54</v>
          </cell>
          <cell r="H334" t="str">
            <v>EIAM-881010-HTSNNN08</v>
          </cell>
          <cell r="I334">
            <v>32426</v>
          </cell>
          <cell r="K334" t="str">
            <v>Masculino</v>
          </cell>
          <cell r="M334">
            <v>9078875672</v>
          </cell>
          <cell r="N334">
            <v>41741</v>
          </cell>
          <cell r="P334">
            <v>318277752</v>
          </cell>
          <cell r="S334">
            <v>72</v>
          </cell>
        </row>
        <row r="335">
          <cell r="A335">
            <v>55150</v>
          </cell>
          <cell r="B335" t="str">
            <v>Del Angel Dominguez Alberto</v>
          </cell>
          <cell r="C335" t="str">
            <v>MANTENIMIENTO  Y ELECTROMECANICOS</v>
          </cell>
          <cell r="D335" t="str">
            <v>AYUDANTE GENERAL</v>
          </cell>
          <cell r="E335">
            <v>148.08000000000001</v>
          </cell>
          <cell r="F335">
            <v>4442.4000000000005</v>
          </cell>
          <cell r="G335" t="str">
            <v>AEDA-910606-CW0</v>
          </cell>
          <cell r="H335" t="str">
            <v>AEDA-910606-HTSNML09</v>
          </cell>
          <cell r="I335">
            <v>33395</v>
          </cell>
          <cell r="K335" t="str">
            <v>Masculino</v>
          </cell>
          <cell r="M335">
            <v>9119132612</v>
          </cell>
          <cell r="N335">
            <v>41804</v>
          </cell>
          <cell r="P335">
            <v>318277677</v>
          </cell>
          <cell r="S335">
            <v>72</v>
          </cell>
        </row>
        <row r="336">
          <cell r="A336">
            <v>55170</v>
          </cell>
          <cell r="B336" t="str">
            <v>Llanas De Leon Jose Juan</v>
          </cell>
          <cell r="C336" t="str">
            <v>OFICINAS GENERALES</v>
          </cell>
          <cell r="D336" t="str">
            <v>VELADOR</v>
          </cell>
          <cell r="E336">
            <v>148.08000000000001</v>
          </cell>
          <cell r="F336">
            <v>4442.4000000000005</v>
          </cell>
          <cell r="G336" t="str">
            <v>LALJ-620725-C5A</v>
          </cell>
          <cell r="H336" t="str">
            <v>LALJ-620725-HTSLNN03</v>
          </cell>
          <cell r="I336">
            <v>22852</v>
          </cell>
          <cell r="K336" t="str">
            <v>Masculino</v>
          </cell>
          <cell r="M336">
            <v>49796201900</v>
          </cell>
          <cell r="N336">
            <v>41804</v>
          </cell>
          <cell r="P336">
            <v>56717354419</v>
          </cell>
          <cell r="S336">
            <v>14</v>
          </cell>
        </row>
        <row r="337">
          <cell r="A337">
            <v>55180</v>
          </cell>
          <cell r="B337" t="str">
            <v xml:space="preserve">Alejandre Alejandre Gertrudis </v>
          </cell>
          <cell r="C337" t="str">
            <v>OFICINAS ADMINISTRATIVAS</v>
          </cell>
          <cell r="D337" t="str">
            <v>VELADOR</v>
          </cell>
          <cell r="E337">
            <v>148.08000000000001</v>
          </cell>
          <cell r="F337">
            <v>4442.4000000000005</v>
          </cell>
          <cell r="G337" t="str">
            <v>AEAG-661116-K68</v>
          </cell>
          <cell r="H337" t="str">
            <v>AEAG-661116-HVZLLR04</v>
          </cell>
          <cell r="I337">
            <v>24427</v>
          </cell>
          <cell r="K337" t="str">
            <v>Masculino</v>
          </cell>
          <cell r="M337">
            <v>49866646612</v>
          </cell>
          <cell r="N337">
            <v>41804</v>
          </cell>
          <cell r="P337">
            <v>318277127</v>
          </cell>
          <cell r="S337">
            <v>72</v>
          </cell>
        </row>
        <row r="338">
          <cell r="A338">
            <v>55190</v>
          </cell>
          <cell r="B338" t="str">
            <v xml:space="preserve">Guerrero  Rodriguez  Leticia Yudith </v>
          </cell>
          <cell r="C338" t="str">
            <v>FACTURACION Y MEDICION1095</v>
          </cell>
          <cell r="D338" t="str">
            <v>LECTURISTA NOTIFICADOR</v>
          </cell>
          <cell r="E338">
            <v>148.08000000000001</v>
          </cell>
          <cell r="F338">
            <v>4442.4000000000005</v>
          </cell>
          <cell r="G338" t="str">
            <v>GURL-840925-DI3</v>
          </cell>
          <cell r="H338" t="str">
            <v>GURL-840925-MTSRDT02</v>
          </cell>
          <cell r="I338">
            <v>30950</v>
          </cell>
          <cell r="K338" t="str">
            <v>Femenino</v>
          </cell>
          <cell r="M338">
            <v>3148406881</v>
          </cell>
          <cell r="N338">
            <v>41811</v>
          </cell>
          <cell r="P338">
            <v>319946448</v>
          </cell>
          <cell r="S338">
            <v>72</v>
          </cell>
        </row>
        <row r="339">
          <cell r="A339">
            <v>55200</v>
          </cell>
          <cell r="B339" t="str">
            <v>Hernandez Tristan Jose Guadalupe</v>
          </cell>
          <cell r="C339" t="str">
            <v>CONTROL Y REZAGO</v>
          </cell>
          <cell r="D339" t="str">
            <v>AYUDANTE GENERAL</v>
          </cell>
          <cell r="E339">
            <v>148.08000000000001</v>
          </cell>
          <cell r="F339">
            <v>4442.4000000000005</v>
          </cell>
          <cell r="G339" t="str">
            <v>HETG-760917-8R9</v>
          </cell>
          <cell r="H339" t="str">
            <v>HETG-760917-HTSRRD07</v>
          </cell>
          <cell r="I339">
            <v>28020</v>
          </cell>
          <cell r="K339" t="str">
            <v>Masculino</v>
          </cell>
          <cell r="M339">
            <v>49977633905</v>
          </cell>
          <cell r="N339">
            <v>41811</v>
          </cell>
          <cell r="P339">
            <v>56717354436</v>
          </cell>
          <cell r="S339">
            <v>14</v>
          </cell>
        </row>
        <row r="340">
          <cell r="A340">
            <v>55220</v>
          </cell>
          <cell r="B340" t="str">
            <v xml:space="preserve">Bartolo Alonso Ma Del Rosario </v>
          </cell>
          <cell r="C340" t="str">
            <v>ATENCION A USUARIOS</v>
          </cell>
          <cell r="D340" t="str">
            <v>CAPTURISTA</v>
          </cell>
          <cell r="E340">
            <v>158.38</v>
          </cell>
          <cell r="F340">
            <v>4751.3999999999996</v>
          </cell>
          <cell r="G340" t="str">
            <v>BAAM-801007-JE7</v>
          </cell>
          <cell r="H340" t="str">
            <v>BAAR-801007-MTSRLS04</v>
          </cell>
          <cell r="I340">
            <v>29501</v>
          </cell>
          <cell r="K340" t="str">
            <v>Femenino</v>
          </cell>
          <cell r="M340">
            <v>9138002028</v>
          </cell>
          <cell r="N340">
            <v>41818</v>
          </cell>
          <cell r="P340">
            <v>318277305</v>
          </cell>
          <cell r="S340">
            <v>72</v>
          </cell>
        </row>
        <row r="341">
          <cell r="A341">
            <v>55260</v>
          </cell>
          <cell r="B341" t="str">
            <v>Saldivar Martinez Luis Fernando</v>
          </cell>
          <cell r="C341" t="str">
            <v>SECTOR PROYECTOS</v>
          </cell>
          <cell r="D341" t="str">
            <v>AYUDANTE GENERAL</v>
          </cell>
          <cell r="E341">
            <v>148.08000000000001</v>
          </cell>
          <cell r="F341">
            <v>4442.4000000000005</v>
          </cell>
          <cell r="G341" t="str">
            <v>SAML-760718-IB6</v>
          </cell>
          <cell r="H341" t="str">
            <v>SAML-760718-HTSLRS02</v>
          </cell>
          <cell r="I341">
            <v>27959</v>
          </cell>
          <cell r="K341" t="str">
            <v>Masculino</v>
          </cell>
          <cell r="M341">
            <v>9987609337</v>
          </cell>
          <cell r="N341">
            <v>41825</v>
          </cell>
          <cell r="P341">
            <v>318279626</v>
          </cell>
          <cell r="S341">
            <v>72</v>
          </cell>
        </row>
        <row r="342">
          <cell r="A342">
            <v>55270</v>
          </cell>
          <cell r="B342" t="str">
            <v>Rodriguez Mateo Nestor David</v>
          </cell>
          <cell r="C342" t="str">
            <v>SECTOR PROYECTOS</v>
          </cell>
          <cell r="D342" t="str">
            <v>AYUDANTE GENERAL</v>
          </cell>
          <cell r="E342">
            <v>148.08000000000001</v>
          </cell>
          <cell r="F342">
            <v>4442.4000000000005</v>
          </cell>
          <cell r="G342" t="str">
            <v>ROMN-920718-4I4</v>
          </cell>
          <cell r="H342" t="str">
            <v>ROMN-920718-HVZDTS05</v>
          </cell>
          <cell r="I342">
            <v>33803</v>
          </cell>
          <cell r="K342" t="str">
            <v>Masculino</v>
          </cell>
          <cell r="M342">
            <v>9129255486</v>
          </cell>
          <cell r="N342">
            <v>41832</v>
          </cell>
          <cell r="P342">
            <v>318279514</v>
          </cell>
          <cell r="S342">
            <v>72</v>
          </cell>
        </row>
        <row r="343">
          <cell r="A343">
            <v>55290</v>
          </cell>
          <cell r="B343" t="str">
            <v>Mendoza Garcia Oved</v>
          </cell>
          <cell r="C343" t="str">
            <v>SECTOR PROYECTOS</v>
          </cell>
          <cell r="D343" t="str">
            <v>AYUDANTE GENERAL</v>
          </cell>
          <cell r="E343">
            <v>148.08000000000001</v>
          </cell>
          <cell r="F343">
            <v>4442.4000000000005</v>
          </cell>
          <cell r="G343" t="str">
            <v>MEGO-790210-4B1</v>
          </cell>
          <cell r="H343" t="str">
            <v>MEGO-790210-HTSNRV05</v>
          </cell>
          <cell r="I343">
            <v>28896</v>
          </cell>
          <cell r="K343" t="str">
            <v>Masculino</v>
          </cell>
          <cell r="M343">
            <v>9087904182</v>
          </cell>
          <cell r="N343">
            <v>41839</v>
          </cell>
          <cell r="P343">
            <v>318278900</v>
          </cell>
          <cell r="S343">
            <v>72</v>
          </cell>
        </row>
        <row r="344">
          <cell r="A344">
            <v>55300</v>
          </cell>
          <cell r="B344" t="str">
            <v>Ricardi Barrios Luis Gilberto</v>
          </cell>
          <cell r="C344" t="str">
            <v>CONTROL Y REZAGO</v>
          </cell>
          <cell r="D344" t="str">
            <v>AYUDANTE GENERAL</v>
          </cell>
          <cell r="E344">
            <v>148.08000000000001</v>
          </cell>
          <cell r="F344">
            <v>4442.4000000000005</v>
          </cell>
          <cell r="G344" t="str">
            <v>RIBL-910220-HZA</v>
          </cell>
          <cell r="H344" t="str">
            <v>RIBL-910220-HTSCRS09</v>
          </cell>
          <cell r="I344">
            <v>33289</v>
          </cell>
          <cell r="K344" t="str">
            <v>Masculino</v>
          </cell>
          <cell r="M344">
            <v>9119149715</v>
          </cell>
          <cell r="N344">
            <v>41839</v>
          </cell>
          <cell r="P344">
            <v>318279448</v>
          </cell>
          <cell r="S344">
            <v>72</v>
          </cell>
        </row>
        <row r="345">
          <cell r="A345">
            <v>55310</v>
          </cell>
          <cell r="B345" t="str">
            <v>Ventura Percaz Jonas</v>
          </cell>
          <cell r="C345" t="str">
            <v>SECTOR ESTEROS</v>
          </cell>
          <cell r="D345" t="str">
            <v>AYUDANTE GENERAL</v>
          </cell>
          <cell r="E345">
            <v>148.08000000000001</v>
          </cell>
          <cell r="F345">
            <v>4442.4000000000005</v>
          </cell>
          <cell r="G345" t="str">
            <v>VEPJ-950812-BQ2</v>
          </cell>
          <cell r="H345" t="str">
            <v>VEPJ-950812-HTSNRN02</v>
          </cell>
          <cell r="I345">
            <v>34923</v>
          </cell>
          <cell r="K345" t="str">
            <v>Masculino</v>
          </cell>
          <cell r="M345">
            <v>54149527274</v>
          </cell>
          <cell r="N345">
            <v>41853</v>
          </cell>
          <cell r="P345">
            <v>318279998</v>
          </cell>
          <cell r="S345">
            <v>72</v>
          </cell>
        </row>
        <row r="346">
          <cell r="A346">
            <v>55320</v>
          </cell>
          <cell r="B346" t="str">
            <v>Pinete Turrubiates Juan</v>
          </cell>
          <cell r="C346" t="str">
            <v>SECTOR ALTAMIRA SUR</v>
          </cell>
          <cell r="D346" t="str">
            <v>AYUDANTE GENERAL</v>
          </cell>
          <cell r="E346">
            <v>148.08000000000001</v>
          </cell>
          <cell r="F346">
            <v>4442.4000000000005</v>
          </cell>
          <cell r="G346" t="str">
            <v>PITJ-741227-1M3</v>
          </cell>
          <cell r="H346" t="str">
            <v>PITJ-741227-HTSNRN08</v>
          </cell>
          <cell r="I346">
            <v>27390</v>
          </cell>
          <cell r="K346" t="str">
            <v>Masculino</v>
          </cell>
          <cell r="M346">
            <v>43967450149</v>
          </cell>
          <cell r="N346">
            <v>41853</v>
          </cell>
          <cell r="P346">
            <v>318279288</v>
          </cell>
          <cell r="S346">
            <v>72</v>
          </cell>
        </row>
        <row r="347">
          <cell r="A347">
            <v>55330</v>
          </cell>
          <cell r="B347" t="str">
            <v>Escobar Hernandez Sergio</v>
          </cell>
          <cell r="C347" t="str">
            <v>CONTROL Y REZAGO</v>
          </cell>
          <cell r="D347" t="str">
            <v>AYUDANTE GENERAL</v>
          </cell>
          <cell r="E347">
            <v>148.08000000000001</v>
          </cell>
          <cell r="F347">
            <v>4442.4000000000005</v>
          </cell>
          <cell r="G347" t="str">
            <v>EOHS-700214-7N0</v>
          </cell>
          <cell r="H347" t="str">
            <v>EOHS-700214-HTSSRR09</v>
          </cell>
          <cell r="I347">
            <v>25613</v>
          </cell>
          <cell r="K347" t="str">
            <v>Masculino</v>
          </cell>
          <cell r="M347">
            <v>49917066042</v>
          </cell>
          <cell r="N347">
            <v>41853</v>
          </cell>
          <cell r="P347">
            <v>318277789</v>
          </cell>
          <cell r="S347">
            <v>72</v>
          </cell>
        </row>
        <row r="348">
          <cell r="A348">
            <v>55340</v>
          </cell>
          <cell r="B348" t="str">
            <v>Hernandez Lucas Jose Alberto</v>
          </cell>
          <cell r="C348" t="str">
            <v>SECTOR ALTAMIRA SUR</v>
          </cell>
          <cell r="D348" t="str">
            <v>AYUDANTE GENERAL</v>
          </cell>
          <cell r="E348">
            <v>148.08000000000001</v>
          </cell>
          <cell r="F348">
            <v>4442.4000000000005</v>
          </cell>
          <cell r="G348" t="str">
            <v>HELA-931029-7M3</v>
          </cell>
          <cell r="H348" t="str">
            <v>HELA-931029-HTSRCL01</v>
          </cell>
          <cell r="I348">
            <v>34271</v>
          </cell>
          <cell r="K348" t="str">
            <v>Masculino</v>
          </cell>
          <cell r="M348">
            <v>9129381308</v>
          </cell>
          <cell r="N348">
            <v>41860</v>
          </cell>
          <cell r="P348">
            <v>318278290</v>
          </cell>
          <cell r="S348">
            <v>72</v>
          </cell>
        </row>
        <row r="349">
          <cell r="A349">
            <v>55350</v>
          </cell>
          <cell r="B349" t="str">
            <v>Villalon Hernandez Cristian</v>
          </cell>
          <cell r="C349" t="str">
            <v>SECTOR DUPORT</v>
          </cell>
          <cell r="D349" t="str">
            <v>AYUDANTE GENERAL</v>
          </cell>
          <cell r="E349">
            <v>148.08000000000001</v>
          </cell>
          <cell r="F349">
            <v>4442.4000000000005</v>
          </cell>
          <cell r="G349" t="str">
            <v>VIHC-920526-SNA</v>
          </cell>
          <cell r="H349" t="str">
            <v>VIHC-920526-HTSLRR04</v>
          </cell>
          <cell r="I349">
            <v>33750</v>
          </cell>
          <cell r="K349" t="str">
            <v>Masculino</v>
          </cell>
          <cell r="M349">
            <v>9129211463</v>
          </cell>
          <cell r="N349">
            <v>41867</v>
          </cell>
          <cell r="P349">
            <v>318280015</v>
          </cell>
          <cell r="S349">
            <v>72</v>
          </cell>
        </row>
        <row r="350">
          <cell r="A350">
            <v>55360</v>
          </cell>
          <cell r="B350" t="str">
            <v>Chavez Saldierna Adrian</v>
          </cell>
          <cell r="C350" t="str">
            <v>MANTENIMIENTO  Y ELECTROMECANICOS</v>
          </cell>
          <cell r="D350" t="str">
            <v>AYUDANTE GENERAL</v>
          </cell>
          <cell r="E350">
            <v>148.08000000000001</v>
          </cell>
          <cell r="F350">
            <v>4442.4000000000005</v>
          </cell>
          <cell r="G350" t="str">
            <v>CASA-950530-FI4</v>
          </cell>
          <cell r="H350" t="str">
            <v>CASA-950530-HTSHLD06</v>
          </cell>
          <cell r="I350">
            <v>34849</v>
          </cell>
          <cell r="K350" t="str">
            <v>Masculino</v>
          </cell>
          <cell r="M350">
            <v>59149546380</v>
          </cell>
          <cell r="N350">
            <v>41874</v>
          </cell>
          <cell r="P350">
            <v>318277499</v>
          </cell>
          <cell r="S350">
            <v>72</v>
          </cell>
        </row>
        <row r="351">
          <cell r="A351">
            <v>55370</v>
          </cell>
          <cell r="B351" t="str">
            <v>Andrade Acosta Javier Arturo</v>
          </cell>
          <cell r="C351" t="str">
            <v>SECTOR PROYECTOS</v>
          </cell>
          <cell r="D351" t="str">
            <v>AYUDANTE GENERAL</v>
          </cell>
          <cell r="E351">
            <v>148.08000000000001</v>
          </cell>
          <cell r="F351">
            <v>4442.4000000000005</v>
          </cell>
          <cell r="G351" t="str">
            <v>AAAJ-860928-8F5</v>
          </cell>
          <cell r="H351" t="str">
            <v>AAAJ-860928-HTSNCV05</v>
          </cell>
          <cell r="I351">
            <v>31683</v>
          </cell>
          <cell r="K351" t="str">
            <v>Masculino</v>
          </cell>
          <cell r="M351">
            <v>9048613815</v>
          </cell>
          <cell r="N351">
            <v>41881</v>
          </cell>
          <cell r="P351">
            <v>318277202</v>
          </cell>
          <cell r="S351">
            <v>72</v>
          </cell>
        </row>
        <row r="352">
          <cell r="A352">
            <v>55380</v>
          </cell>
          <cell r="B352" t="str">
            <v>Atanacio Loaiza Liliana Janeth</v>
          </cell>
          <cell r="C352" t="str">
            <v>SUBGERENCIA COMERCIAL</v>
          </cell>
          <cell r="D352" t="str">
            <v>CAPTURISTA</v>
          </cell>
          <cell r="E352">
            <v>158.38999999999999</v>
          </cell>
          <cell r="F352">
            <v>4751.7</v>
          </cell>
          <cell r="G352" t="str">
            <v>AALL-880228-352</v>
          </cell>
          <cell r="H352" t="str">
            <v>AALL-880228-MVZTZL06</v>
          </cell>
          <cell r="I352">
            <v>32201</v>
          </cell>
          <cell r="K352" t="str">
            <v>Femenino</v>
          </cell>
          <cell r="M352">
            <v>9088812350</v>
          </cell>
          <cell r="N352">
            <v>41881</v>
          </cell>
          <cell r="P352">
            <v>318277211</v>
          </cell>
          <cell r="S352">
            <v>72</v>
          </cell>
        </row>
        <row r="353">
          <cell r="A353">
            <v>55400</v>
          </cell>
          <cell r="B353" t="str">
            <v>Martinez Torres Jonathan Heriberto</v>
          </cell>
          <cell r="C353" t="str">
            <v>SECTOR ALTAMIRA SUR</v>
          </cell>
          <cell r="D353" t="str">
            <v>AYUDANTE GENERAL</v>
          </cell>
          <cell r="E353">
            <v>148.08000000000001</v>
          </cell>
          <cell r="F353">
            <v>4442.4000000000005</v>
          </cell>
          <cell r="G353" t="str">
            <v>MATJ-911011-L22</v>
          </cell>
          <cell r="H353" t="str">
            <v>MATJ-911011-HTSRRN08</v>
          </cell>
          <cell r="I353">
            <v>33522</v>
          </cell>
          <cell r="K353" t="str">
            <v>Masculino</v>
          </cell>
          <cell r="M353">
            <v>9099122880</v>
          </cell>
          <cell r="N353">
            <v>41895</v>
          </cell>
          <cell r="P353">
            <v>318278759</v>
          </cell>
          <cell r="S353">
            <v>72</v>
          </cell>
        </row>
        <row r="354">
          <cell r="A354">
            <v>55410</v>
          </cell>
          <cell r="B354" t="str">
            <v>Martinez Priego Daniel</v>
          </cell>
          <cell r="C354" t="str">
            <v>SECTOR PROYECTOS</v>
          </cell>
          <cell r="D354" t="str">
            <v>AYUDANTE GENERAL</v>
          </cell>
          <cell r="E354">
            <v>148.08000000000001</v>
          </cell>
          <cell r="F354">
            <v>4442.4000000000005</v>
          </cell>
          <cell r="G354" t="str">
            <v>MAPD-780927-AE1</v>
          </cell>
          <cell r="H354" t="str">
            <v>MAPD-780927-HTSRRN16</v>
          </cell>
          <cell r="I354">
            <v>28760</v>
          </cell>
          <cell r="K354" t="str">
            <v>Masculino</v>
          </cell>
          <cell r="M354">
            <v>9987818219</v>
          </cell>
          <cell r="N354">
            <v>41972</v>
          </cell>
          <cell r="P354">
            <v>318278713</v>
          </cell>
          <cell r="S354">
            <v>72</v>
          </cell>
        </row>
        <row r="355">
          <cell r="A355">
            <v>55450</v>
          </cell>
          <cell r="B355" t="str">
            <v>Paz Collin Valery Abigail</v>
          </cell>
          <cell r="C355" t="str">
            <v>OFICINAS GENERALES</v>
          </cell>
          <cell r="D355" t="str">
            <v>CAPTURISTA</v>
          </cell>
          <cell r="E355">
            <v>158.38</v>
          </cell>
          <cell r="F355">
            <v>4751.3999999999996</v>
          </cell>
          <cell r="G355" t="str">
            <v>PACV-950423-4K4</v>
          </cell>
          <cell r="H355" t="str">
            <v>PACV-950423-MTSZLL01</v>
          </cell>
          <cell r="I355">
            <v>34812</v>
          </cell>
          <cell r="K355" t="str">
            <v>Femenino</v>
          </cell>
          <cell r="M355">
            <v>73149544147</v>
          </cell>
          <cell r="N355">
            <v>42014</v>
          </cell>
          <cell r="P355">
            <v>318279158</v>
          </cell>
          <cell r="S355">
            <v>72</v>
          </cell>
        </row>
        <row r="356">
          <cell r="A356">
            <v>55470</v>
          </cell>
          <cell r="B356" t="str">
            <v>Gonzalez Mejia Jose Alberto</v>
          </cell>
          <cell r="C356" t="str">
            <v>SECTOR PROYECTOS</v>
          </cell>
          <cell r="D356" t="str">
            <v>AYUDANTE GENERAL</v>
          </cell>
          <cell r="E356">
            <v>148.08000000000001</v>
          </cell>
          <cell r="F356">
            <v>4442.4000000000005</v>
          </cell>
          <cell r="G356" t="str">
            <v>GOMA-901128-CF4</v>
          </cell>
          <cell r="H356" t="str">
            <v>GOMA-901128-HTSNJL00</v>
          </cell>
          <cell r="I356">
            <v>33205</v>
          </cell>
          <cell r="J356" t="str">
            <v>Casado</v>
          </cell>
          <cell r="K356" t="str">
            <v>Masculino</v>
          </cell>
          <cell r="M356">
            <v>9119029214</v>
          </cell>
          <cell r="N356">
            <v>42112</v>
          </cell>
          <cell r="P356">
            <v>318278115</v>
          </cell>
          <cell r="S356">
            <v>72</v>
          </cell>
        </row>
        <row r="357">
          <cell r="A357">
            <v>55490</v>
          </cell>
          <cell r="B357" t="str">
            <v>Cervantes Guillen Idalia</v>
          </cell>
          <cell r="C357" t="str">
            <v>FACTURACION Y MEDICION</v>
          </cell>
          <cell r="D357" t="str">
            <v>LECTURISTA NOTIFICADOR</v>
          </cell>
          <cell r="E357">
            <v>148.08000000000001</v>
          </cell>
          <cell r="F357">
            <v>4442.4000000000005</v>
          </cell>
          <cell r="G357" t="str">
            <v>CEGI-761204-TM8</v>
          </cell>
          <cell r="H357" t="str">
            <v>CEGI-761204-MTSRLD01</v>
          </cell>
          <cell r="I357">
            <v>28098</v>
          </cell>
          <cell r="K357" t="str">
            <v>Femenino</v>
          </cell>
          <cell r="M357">
            <v>43937634939</v>
          </cell>
          <cell r="N357">
            <v>42133</v>
          </cell>
          <cell r="P357">
            <v>318277426</v>
          </cell>
          <cell r="S357">
            <v>72</v>
          </cell>
        </row>
        <row r="358">
          <cell r="A358">
            <v>55500</v>
          </cell>
          <cell r="B358" t="str">
            <v>Maldonado  Victor Hugo</v>
          </cell>
          <cell r="C358" t="str">
            <v>MANTENIMIENTO  Y ELECTROMECANICOS</v>
          </cell>
          <cell r="D358" t="str">
            <v>MECX EN REPX DE AUTOMOVX Y CAMION</v>
          </cell>
          <cell r="E358">
            <v>165.31</v>
          </cell>
          <cell r="F358">
            <v>4959.3</v>
          </cell>
          <cell r="G358" t="str">
            <v>MAVI-681108-GA8</v>
          </cell>
          <cell r="H358" t="str">
            <v>MAXV-681108-HTSLXC00</v>
          </cell>
          <cell r="I358">
            <v>25150</v>
          </cell>
          <cell r="K358" t="str">
            <v>Masculino</v>
          </cell>
          <cell r="M358">
            <v>76886800275</v>
          </cell>
          <cell r="N358">
            <v>42140</v>
          </cell>
          <cell r="P358">
            <v>320258914</v>
          </cell>
          <cell r="S358">
            <v>72</v>
          </cell>
        </row>
        <row r="359">
          <cell r="A359">
            <v>55520</v>
          </cell>
          <cell r="B359" t="str">
            <v>Escobedo Nuñez Eduardo</v>
          </cell>
          <cell r="C359" t="str">
            <v>SECTOR ALTAMIRA CENTRO NORTE</v>
          </cell>
          <cell r="D359" t="str">
            <v>AYUDANTE GENERAL</v>
          </cell>
          <cell r="E359">
            <v>148.08000000000001</v>
          </cell>
          <cell r="F359">
            <v>4442.4000000000005</v>
          </cell>
          <cell r="G359" t="str">
            <v>EONE-960914-AP5</v>
          </cell>
          <cell r="H359" t="str">
            <v>EONE-960914-HTSSXD06</v>
          </cell>
          <cell r="I359">
            <v>35322</v>
          </cell>
          <cell r="J359" t="str">
            <v>Soltero</v>
          </cell>
          <cell r="K359" t="str">
            <v>Masculino</v>
          </cell>
          <cell r="M359">
            <v>27159621369</v>
          </cell>
          <cell r="N359">
            <v>42189</v>
          </cell>
          <cell r="P359">
            <v>318277819</v>
          </cell>
          <cell r="S359">
            <v>72</v>
          </cell>
        </row>
        <row r="360">
          <cell r="A360">
            <v>55540</v>
          </cell>
          <cell r="B360" t="str">
            <v>Barragan Olvera Jose Honorio</v>
          </cell>
          <cell r="C360" t="str">
            <v>CONTROL Y REZAGO</v>
          </cell>
          <cell r="D360" t="str">
            <v>AYUDANTE GENERAL8715</v>
          </cell>
          <cell r="E360">
            <v>148.08000000000001</v>
          </cell>
          <cell r="F360">
            <v>4442.4000000000005</v>
          </cell>
          <cell r="G360" t="str">
            <v>BAOH-940830-UZ7</v>
          </cell>
          <cell r="H360" t="str">
            <v>BAOH-940830-HTSRLN08</v>
          </cell>
          <cell r="I360">
            <v>34576</v>
          </cell>
          <cell r="J360" t="str">
            <v>Soltero</v>
          </cell>
          <cell r="K360" t="str">
            <v>Masculino</v>
          </cell>
          <cell r="M360">
            <v>60149423356</v>
          </cell>
          <cell r="N360">
            <v>42189</v>
          </cell>
          <cell r="P360">
            <v>318277275</v>
          </cell>
          <cell r="S360">
            <v>72</v>
          </cell>
        </row>
        <row r="361">
          <cell r="A361">
            <v>55570</v>
          </cell>
          <cell r="B361" t="str">
            <v>Carrizales Cardiel Victor Hugo</v>
          </cell>
          <cell r="C361" t="str">
            <v>CONTROL Y REZAGO</v>
          </cell>
          <cell r="D361" t="str">
            <v>AYUDANTE GENERAL</v>
          </cell>
          <cell r="E361">
            <v>148.08000000000001</v>
          </cell>
          <cell r="F361">
            <v>4442.4000000000005</v>
          </cell>
          <cell r="G361" t="str">
            <v>CACV-710901-JBA</v>
          </cell>
          <cell r="H361" t="str">
            <v>CACV-710901-HTSRRC05</v>
          </cell>
          <cell r="I361">
            <v>26177</v>
          </cell>
          <cell r="J361" t="str">
            <v>Casado</v>
          </cell>
          <cell r="K361" t="str">
            <v>Masculino</v>
          </cell>
          <cell r="M361">
            <v>9897137221</v>
          </cell>
          <cell r="N361">
            <v>42196</v>
          </cell>
          <cell r="P361">
            <v>318277378</v>
          </cell>
          <cell r="S361">
            <v>72</v>
          </cell>
        </row>
        <row r="362">
          <cell r="A362">
            <v>55590</v>
          </cell>
          <cell r="B362" t="str">
            <v>Martinez Rodriguez Jose Ivan</v>
          </cell>
          <cell r="C362" t="str">
            <v>CONTROL Y REZAGO</v>
          </cell>
          <cell r="D362" t="str">
            <v>AYUDANTE GENERAL</v>
          </cell>
          <cell r="E362">
            <v>148.08000000000001</v>
          </cell>
          <cell r="F362">
            <v>4442.4000000000005</v>
          </cell>
          <cell r="G362" t="str">
            <v>MARI-800622-RPA</v>
          </cell>
          <cell r="H362" t="str">
            <v>MARI-800622-HTSRDV02</v>
          </cell>
          <cell r="I362">
            <v>29394</v>
          </cell>
          <cell r="J362" t="str">
            <v>Casado</v>
          </cell>
          <cell r="K362" t="str">
            <v>Masculino</v>
          </cell>
          <cell r="M362">
            <v>9998085741</v>
          </cell>
          <cell r="N362">
            <v>42217</v>
          </cell>
          <cell r="P362">
            <v>318278740</v>
          </cell>
          <cell r="S362">
            <v>72</v>
          </cell>
        </row>
        <row r="363">
          <cell r="A363">
            <v>55600</v>
          </cell>
          <cell r="B363" t="str">
            <v>Torres Rios Julio Cesar</v>
          </cell>
          <cell r="C363" t="str">
            <v>MANTENIMIENTO  Y ELECTROMECANICOS</v>
          </cell>
          <cell r="D363" t="str">
            <v>AYUDANTE GENERAL</v>
          </cell>
          <cell r="E363">
            <v>148.07</v>
          </cell>
          <cell r="F363">
            <v>4442.0999999999995</v>
          </cell>
          <cell r="G363" t="str">
            <v>TORJ-761123-8B6</v>
          </cell>
          <cell r="H363" t="str">
            <v>TORJ-761123-HTSRSL07</v>
          </cell>
          <cell r="I363">
            <v>28087</v>
          </cell>
          <cell r="K363" t="str">
            <v>Masculino</v>
          </cell>
          <cell r="M363">
            <v>9987610921</v>
          </cell>
          <cell r="N363">
            <v>42224</v>
          </cell>
          <cell r="P363">
            <v>318279916</v>
          </cell>
          <cell r="S363">
            <v>72</v>
          </cell>
        </row>
        <row r="364">
          <cell r="A364">
            <v>55610</v>
          </cell>
          <cell r="B364" t="str">
            <v>Vazquez Caballero Jose Angel</v>
          </cell>
          <cell r="C364" t="str">
            <v>SECTOR DUPORT</v>
          </cell>
          <cell r="D364" t="str">
            <v>AYUDANTE GENERAL</v>
          </cell>
          <cell r="E364">
            <v>148.08000000000001</v>
          </cell>
          <cell r="F364">
            <v>4442.4000000000005</v>
          </cell>
          <cell r="G364" t="str">
            <v>VACA-951101-E41</v>
          </cell>
          <cell r="H364" t="str">
            <v>VACA-951101-HTSZBN06</v>
          </cell>
          <cell r="I364">
            <v>35004</v>
          </cell>
          <cell r="K364" t="str">
            <v>Masculino</v>
          </cell>
          <cell r="M364">
            <v>9129521895</v>
          </cell>
          <cell r="N364">
            <v>42224</v>
          </cell>
          <cell r="P364">
            <v>318279970</v>
          </cell>
          <cell r="S364">
            <v>72</v>
          </cell>
        </row>
        <row r="365">
          <cell r="A365">
            <v>55650</v>
          </cell>
          <cell r="B365" t="str">
            <v>Lopez De Leija Alejandro</v>
          </cell>
          <cell r="C365" t="str">
            <v>MANTENIMIENTO  Y ELECTROMECANICOS</v>
          </cell>
          <cell r="D365" t="str">
            <v>SOLDADOR DE SOPLETE O ARCO ELECTRICO</v>
          </cell>
          <cell r="E365">
            <v>158.41</v>
          </cell>
          <cell r="F365">
            <v>4752.3</v>
          </cell>
          <cell r="G365" t="str">
            <v>LOLA-870717-BN2</v>
          </cell>
          <cell r="H365" t="str">
            <v>LOLA-870717-HTSPJL09</v>
          </cell>
          <cell r="I365">
            <v>31975</v>
          </cell>
          <cell r="J365" t="str">
            <v>Casado</v>
          </cell>
          <cell r="K365" t="str">
            <v>Masculino</v>
          </cell>
          <cell r="M365">
            <v>9068730796</v>
          </cell>
          <cell r="N365">
            <v>42245</v>
          </cell>
          <cell r="P365">
            <v>318278544</v>
          </cell>
          <cell r="S365">
            <v>72</v>
          </cell>
        </row>
        <row r="366">
          <cell r="A366">
            <v>55660</v>
          </cell>
          <cell r="B366" t="str">
            <v>Mata Hernandez Jesus Ricardo</v>
          </cell>
          <cell r="C366" t="str">
            <v>SECTOR PROYECTOS</v>
          </cell>
          <cell r="D366" t="str">
            <v>AYUDANTE GENERAL</v>
          </cell>
          <cell r="E366">
            <v>148.08000000000001</v>
          </cell>
          <cell r="F366">
            <v>4442.4000000000005</v>
          </cell>
          <cell r="G366" t="str">
            <v>MAHJ-881127-BF1</v>
          </cell>
          <cell r="H366" t="str">
            <v>MAHJ-881127-HTSTRS06</v>
          </cell>
          <cell r="I366">
            <v>32474</v>
          </cell>
          <cell r="K366" t="str">
            <v>Masculino</v>
          </cell>
          <cell r="M366">
            <v>9068869677</v>
          </cell>
          <cell r="N366">
            <v>42252</v>
          </cell>
          <cell r="P366">
            <v>318278768</v>
          </cell>
          <cell r="S366">
            <v>72</v>
          </cell>
        </row>
        <row r="367">
          <cell r="A367">
            <v>55680</v>
          </cell>
          <cell r="B367" t="str">
            <v>Juarez Colunga Ossiel Isai</v>
          </cell>
          <cell r="C367" t="str">
            <v>SECTOR ALTAMIRA CENTRO NORTE</v>
          </cell>
          <cell r="D367" t="str">
            <v>AYUDANTE GENERAL</v>
          </cell>
          <cell r="E367">
            <v>148.08000000000001</v>
          </cell>
          <cell r="F367">
            <v>4442.4000000000005</v>
          </cell>
          <cell r="G367" t="str">
            <v>JUCO-970627-5Y1</v>
          </cell>
          <cell r="H367" t="str">
            <v>JUCO-970627-HTSRLS07</v>
          </cell>
          <cell r="I367">
            <v>35608</v>
          </cell>
          <cell r="K367" t="str">
            <v>Masculino</v>
          </cell>
          <cell r="M367">
            <v>18159762220</v>
          </cell>
          <cell r="N367">
            <v>42259</v>
          </cell>
          <cell r="P367">
            <v>318278423</v>
          </cell>
          <cell r="S367">
            <v>72</v>
          </cell>
        </row>
        <row r="368">
          <cell r="A368">
            <v>55690</v>
          </cell>
          <cell r="B368" t="str">
            <v>Basilio Ortiz Ruben</v>
          </cell>
          <cell r="C368" t="str">
            <v>SECTOR ALTAMIRA SUR</v>
          </cell>
          <cell r="D368" t="str">
            <v>AYUDANTE GENERAL</v>
          </cell>
          <cell r="E368">
            <v>148.08000000000001</v>
          </cell>
          <cell r="F368">
            <v>4442.4000000000005</v>
          </cell>
          <cell r="G368" t="str">
            <v>BAOR-920603-UL2</v>
          </cell>
          <cell r="H368" t="str">
            <v>BAOR-920603-HVZSRB01</v>
          </cell>
          <cell r="I368">
            <v>33758</v>
          </cell>
          <cell r="K368" t="str">
            <v>Masculino</v>
          </cell>
          <cell r="M368">
            <v>26159216139</v>
          </cell>
          <cell r="N368">
            <v>42308</v>
          </cell>
          <cell r="P368">
            <v>318277314</v>
          </cell>
          <cell r="S368">
            <v>72</v>
          </cell>
        </row>
        <row r="369">
          <cell r="A369">
            <v>55700</v>
          </cell>
          <cell r="B369" t="str">
            <v>Salgado Vargas Edy Emmanuel</v>
          </cell>
          <cell r="C369" t="str">
            <v>SECTOR LAGUNA DE LA PUERTA</v>
          </cell>
          <cell r="D369" t="str">
            <v>AYUDANTE GENERAL</v>
          </cell>
          <cell r="E369">
            <v>148.08000000000001</v>
          </cell>
          <cell r="F369">
            <v>4442.4000000000005</v>
          </cell>
          <cell r="G369" t="str">
            <v>SAVE-861129-GB5</v>
          </cell>
          <cell r="H369" t="str">
            <v>SAVE-861129-HTSLRD06</v>
          </cell>
          <cell r="I369">
            <v>31745</v>
          </cell>
          <cell r="K369" t="str">
            <v>Masculino</v>
          </cell>
          <cell r="M369">
            <v>9138604013</v>
          </cell>
          <cell r="N369">
            <v>42322</v>
          </cell>
          <cell r="P369">
            <v>318279635</v>
          </cell>
          <cell r="S369">
            <v>72</v>
          </cell>
        </row>
        <row r="370">
          <cell r="A370">
            <v>55720</v>
          </cell>
          <cell r="B370" t="str">
            <v>Medina Grimaldo Andres</v>
          </cell>
          <cell r="C370" t="str">
            <v>SUBGERENCIA COMERCIAL</v>
          </cell>
          <cell r="D370" t="str">
            <v>AYUDANTE GENERAL</v>
          </cell>
          <cell r="E370">
            <v>148.08000000000001</v>
          </cell>
          <cell r="F370">
            <v>4442.4000000000005</v>
          </cell>
          <cell r="G370" t="str">
            <v>MEGA-900719-E69</v>
          </cell>
          <cell r="H370" t="str">
            <v>MEGA-900719-HTSDRN00</v>
          </cell>
          <cell r="I370">
            <v>33073</v>
          </cell>
          <cell r="J370" t="str">
            <v>Casado</v>
          </cell>
          <cell r="K370" t="str">
            <v>Masculino</v>
          </cell>
          <cell r="M370">
            <v>3169073487</v>
          </cell>
          <cell r="N370">
            <v>42539</v>
          </cell>
          <cell r="P370">
            <v>318278834</v>
          </cell>
          <cell r="S370">
            <v>72</v>
          </cell>
        </row>
        <row r="371">
          <cell r="A371">
            <v>55730</v>
          </cell>
          <cell r="B371" t="str">
            <v>Mar Ahumada Juan Jose</v>
          </cell>
          <cell r="C371" t="str">
            <v>SECTOR ALTAMIRA CENTRO NORTE</v>
          </cell>
          <cell r="D371" t="str">
            <v>AYUDANTE GENERAL</v>
          </cell>
          <cell r="E371">
            <v>148.07</v>
          </cell>
          <cell r="F371">
            <v>4442.0999999999995</v>
          </cell>
          <cell r="G371" t="str">
            <v>MAAJ-720902-9P9</v>
          </cell>
          <cell r="H371" t="str">
            <v>MAAJ-720902-HTSRHHN0</v>
          </cell>
          <cell r="I371">
            <v>26544</v>
          </cell>
          <cell r="K371" t="str">
            <v>Masculino</v>
          </cell>
          <cell r="M371">
            <v>49907267519</v>
          </cell>
          <cell r="N371">
            <v>42588</v>
          </cell>
          <cell r="P371">
            <v>318278638</v>
          </cell>
          <cell r="S371">
            <v>72</v>
          </cell>
        </row>
        <row r="372">
          <cell r="A372">
            <v>55760</v>
          </cell>
          <cell r="B372" t="str">
            <v>Valdez Rodriguez Nely Edith</v>
          </cell>
          <cell r="C372" t="str">
            <v>FACTURACION Y MEDICION</v>
          </cell>
          <cell r="D372" t="str">
            <v>LECTURISTA NOTIFICADOR</v>
          </cell>
          <cell r="E372">
            <v>148.08000000000001</v>
          </cell>
          <cell r="F372">
            <v>4442.4000000000005</v>
          </cell>
          <cell r="G372" t="str">
            <v>VARN-970531-BC3</v>
          </cell>
          <cell r="H372" t="str">
            <v>VARN-970531-MTSLDL00</v>
          </cell>
          <cell r="I372">
            <v>35581</v>
          </cell>
          <cell r="K372" t="str">
            <v>Femenino</v>
          </cell>
          <cell r="M372">
            <v>44169790951</v>
          </cell>
          <cell r="N372">
            <v>42798</v>
          </cell>
          <cell r="P372">
            <v>318279961</v>
          </cell>
          <cell r="S372">
            <v>72</v>
          </cell>
        </row>
        <row r="373">
          <cell r="A373">
            <v>55770</v>
          </cell>
          <cell r="B373" t="str">
            <v>Limon Guerrero Alejandro</v>
          </cell>
          <cell r="C373" t="str">
            <v>SECTOR ALTAMIRA</v>
          </cell>
          <cell r="D373" t="str">
            <v>AYUDANTE GENERAL</v>
          </cell>
          <cell r="E373">
            <v>148.08000000000001</v>
          </cell>
          <cell r="F373">
            <v>4442.4000000000005</v>
          </cell>
          <cell r="G373" t="str">
            <v>LIGA-970428-J41</v>
          </cell>
          <cell r="H373" t="str">
            <v>LIGA-970428-HTSMRL02</v>
          </cell>
          <cell r="I373">
            <v>35548</v>
          </cell>
          <cell r="K373" t="str">
            <v>Masculino</v>
          </cell>
          <cell r="M373">
            <v>35159731807</v>
          </cell>
          <cell r="N373">
            <v>42798</v>
          </cell>
          <cell r="P373">
            <v>318278526</v>
          </cell>
          <cell r="S373">
            <v>72</v>
          </cell>
        </row>
        <row r="374">
          <cell r="A374">
            <v>55780</v>
          </cell>
          <cell r="B374" t="str">
            <v>Gomez Martinez Jesus Adolfo</v>
          </cell>
          <cell r="C374" t="str">
            <v>SECTOR ALTAMIRA SUR</v>
          </cell>
          <cell r="D374" t="str">
            <v>AYUDANTE GENERAL</v>
          </cell>
          <cell r="E374">
            <v>148.08000000000001</v>
          </cell>
          <cell r="F374">
            <v>4442.4000000000005</v>
          </cell>
          <cell r="G374" t="str">
            <v>GOMJ-980304-RV9</v>
          </cell>
          <cell r="H374" t="str">
            <v>GOMJ-980304-HTSMRS02</v>
          </cell>
          <cell r="I374">
            <v>35858</v>
          </cell>
          <cell r="K374" t="str">
            <v>Masculino</v>
          </cell>
          <cell r="M374">
            <v>81169865821</v>
          </cell>
          <cell r="N374">
            <v>42826</v>
          </cell>
          <cell r="P374">
            <v>318278021</v>
          </cell>
          <cell r="S374">
            <v>72</v>
          </cell>
        </row>
        <row r="375">
          <cell r="A375">
            <v>55790</v>
          </cell>
          <cell r="B375" t="str">
            <v>Polanco Carreto Adriana</v>
          </cell>
          <cell r="C375" t="str">
            <v>OFICINAS GENERALES</v>
          </cell>
          <cell r="D375" t="str">
            <v>CAPTURISTA</v>
          </cell>
          <cell r="E375">
            <v>158.38</v>
          </cell>
          <cell r="F375">
            <v>4751.3999999999996</v>
          </cell>
          <cell r="G375" t="str">
            <v>POCA-860925-JW2</v>
          </cell>
          <cell r="H375" t="str">
            <v>POCA-860925-MTSLRD05</v>
          </cell>
          <cell r="I375">
            <v>31680</v>
          </cell>
          <cell r="K375" t="str">
            <v>Femenino</v>
          </cell>
          <cell r="M375">
            <v>2178609620</v>
          </cell>
          <cell r="N375">
            <v>42833</v>
          </cell>
          <cell r="P375">
            <v>318279309</v>
          </cell>
          <cell r="S375">
            <v>72</v>
          </cell>
        </row>
        <row r="376">
          <cell r="A376">
            <v>55800</v>
          </cell>
          <cell r="B376" t="str">
            <v>Martinez Espinoza Guadalupe De Jesus</v>
          </cell>
          <cell r="C376" t="str">
            <v>TURNO VESPERTINO DUPORT</v>
          </cell>
          <cell r="D376" t="str">
            <v>AYUDANTE GENERAL</v>
          </cell>
          <cell r="E376">
            <v>148.08000000000001</v>
          </cell>
          <cell r="F376">
            <v>4442.4000000000005</v>
          </cell>
          <cell r="G376" t="str">
            <v>MAEG-971229-886</v>
          </cell>
          <cell r="H376" t="str">
            <v>MAEG-971229-HTSRSD03</v>
          </cell>
          <cell r="I376">
            <v>35793</v>
          </cell>
          <cell r="K376" t="str">
            <v>Masculino</v>
          </cell>
          <cell r="M376">
            <v>13169743997</v>
          </cell>
          <cell r="N376">
            <v>42840</v>
          </cell>
          <cell r="P376">
            <v>318278656</v>
          </cell>
          <cell r="S376">
            <v>72</v>
          </cell>
        </row>
        <row r="377">
          <cell r="A377">
            <v>55810</v>
          </cell>
          <cell r="B377" t="str">
            <v>Mendez Rodriguez Karen Yuritxhi</v>
          </cell>
          <cell r="C377" t="str">
            <v>FACTURACION Y MEDICION</v>
          </cell>
          <cell r="D377" t="str">
            <v>LECTURISTA NOTIFICADOR</v>
          </cell>
          <cell r="E377">
            <v>148.08000000000001</v>
          </cell>
          <cell r="F377">
            <v>4442.4000000000005</v>
          </cell>
          <cell r="G377" t="str">
            <v>MERK-880802-UFA</v>
          </cell>
          <cell r="H377" t="str">
            <v>MERK-880802-MTSNDR05</v>
          </cell>
          <cell r="I377">
            <v>32357</v>
          </cell>
          <cell r="K377" t="str">
            <v>Femenino</v>
          </cell>
          <cell r="M377">
            <v>9118807404</v>
          </cell>
          <cell r="N377">
            <v>42853</v>
          </cell>
          <cell r="P377">
            <v>318278898</v>
          </cell>
          <cell r="S377">
            <v>72</v>
          </cell>
        </row>
        <row r="378">
          <cell r="A378">
            <v>55820</v>
          </cell>
          <cell r="B378" t="str">
            <v>Rosales Gonzalez Carlos Alejandro</v>
          </cell>
          <cell r="C378" t="str">
            <v>SECTOR ALTAMIRA SUR</v>
          </cell>
          <cell r="D378" t="str">
            <v>AYUDANTE GENERAL</v>
          </cell>
          <cell r="E378">
            <v>148.08000000000001</v>
          </cell>
          <cell r="F378">
            <v>4442.4000000000005</v>
          </cell>
          <cell r="G378" t="str">
            <v>ROGC-931010-LF7</v>
          </cell>
          <cell r="H378" t="str">
            <v>ROGC-931010-HBCSNR02</v>
          </cell>
          <cell r="I378">
            <v>34252</v>
          </cell>
          <cell r="K378" t="str">
            <v>Masculino</v>
          </cell>
          <cell r="L378" t="str">
            <v>MORELOS 824 JARDINES DE CHAMPAYAN</v>
          </cell>
          <cell r="M378">
            <v>9099315914</v>
          </cell>
          <cell r="N378">
            <v>42910</v>
          </cell>
          <cell r="P378">
            <v>323111757</v>
          </cell>
          <cell r="S378">
            <v>72</v>
          </cell>
        </row>
        <row r="379">
          <cell r="A379">
            <v>55840</v>
          </cell>
          <cell r="B379" t="str">
            <v>Avalos Rodriguez Abad</v>
          </cell>
          <cell r="C379" t="str">
            <v>SECTOR ALTAMIRA SUR</v>
          </cell>
          <cell r="D379" t="str">
            <v>MENSAJERA</v>
          </cell>
          <cell r="E379">
            <v>134.33000000000001</v>
          </cell>
          <cell r="F379">
            <v>4029.9000000000005</v>
          </cell>
          <cell r="G379" t="str">
            <v>AARA-750803-GB0</v>
          </cell>
          <cell r="H379" t="str">
            <v>AARA-750803-HSPVDB04</v>
          </cell>
          <cell r="I379">
            <v>27609</v>
          </cell>
          <cell r="J379" t="str">
            <v>Casado</v>
          </cell>
          <cell r="K379" t="str">
            <v>Masculino</v>
          </cell>
          <cell r="L379" t="str">
            <v>ANONA 201-D FRACC LOS MANGOS COL GUADALUPE VIVTORIA</v>
          </cell>
          <cell r="M379">
            <v>49937555040</v>
          </cell>
          <cell r="N379">
            <v>42938</v>
          </cell>
          <cell r="P379">
            <v>327036335</v>
          </cell>
          <cell r="S379">
            <v>72</v>
          </cell>
        </row>
        <row r="380">
          <cell r="A380">
            <v>55850</v>
          </cell>
          <cell r="B380" t="str">
            <v>Garcia Garcia Rosa Maria</v>
          </cell>
          <cell r="C380" t="str">
            <v>FACTURACION Y MEDICION</v>
          </cell>
          <cell r="D380" t="str">
            <v>LECTURISTA NOTIFICADOR</v>
          </cell>
          <cell r="E380">
            <v>148.08000000000001</v>
          </cell>
          <cell r="F380">
            <v>4442.4000000000005</v>
          </cell>
          <cell r="G380" t="str">
            <v>GAGR-810502-GPA</v>
          </cell>
          <cell r="H380" t="str">
            <v>GAGR-810502-MDFRRS02</v>
          </cell>
          <cell r="I380">
            <v>29708</v>
          </cell>
          <cell r="K380" t="str">
            <v>Femenino</v>
          </cell>
          <cell r="L380" t="str">
            <v>SAN AGUSTIN 26 FRACC SAN JACINTO</v>
          </cell>
          <cell r="M380">
            <v>49998109174</v>
          </cell>
          <cell r="N380">
            <v>42945</v>
          </cell>
          <cell r="P380">
            <v>328083194</v>
          </cell>
          <cell r="S380">
            <v>72</v>
          </cell>
        </row>
        <row r="381">
          <cell r="A381">
            <v>55860</v>
          </cell>
          <cell r="B381" t="str">
            <v>Torres Hernandez Rosa Esmeralda</v>
          </cell>
          <cell r="C381" t="str">
            <v>PTA DUPORT</v>
          </cell>
          <cell r="D381" t="str">
            <v>CAPTURISTA</v>
          </cell>
          <cell r="E381">
            <v>158.38999999999999</v>
          </cell>
          <cell r="F381">
            <v>4751.7</v>
          </cell>
          <cell r="G381" t="str">
            <v>TOHR-910607-IY7</v>
          </cell>
          <cell r="H381" t="str">
            <v>TOHR-910607-MTSRRS06</v>
          </cell>
          <cell r="I381">
            <v>33396</v>
          </cell>
          <cell r="J381" t="str">
            <v>Soltero</v>
          </cell>
          <cell r="K381" t="str">
            <v>Femenino</v>
          </cell>
          <cell r="L381" t="str">
            <v>CHIHUAHUA EMILIO PORTES 89602</v>
          </cell>
          <cell r="M381">
            <v>5159101707</v>
          </cell>
          <cell r="N381">
            <v>42945</v>
          </cell>
          <cell r="P381">
            <v>328564844</v>
          </cell>
          <cell r="S381">
            <v>72</v>
          </cell>
        </row>
        <row r="382">
          <cell r="A382">
            <v>55880</v>
          </cell>
          <cell r="B382" t="str">
            <v>Orozco Perez Lady Lizzeth</v>
          </cell>
          <cell r="C382" t="str">
            <v>FACTURACION Y MEDICION</v>
          </cell>
          <cell r="D382" t="str">
            <v>MENSAJERA</v>
          </cell>
          <cell r="E382">
            <v>134.33000000000001</v>
          </cell>
          <cell r="F382">
            <v>4029.9000000000005</v>
          </cell>
          <cell r="G382" t="str">
            <v>OOPL-851209-SL2</v>
          </cell>
          <cell r="H382" t="str">
            <v>OOPL-851209-MTSRRD01</v>
          </cell>
          <cell r="I382">
            <v>31390</v>
          </cell>
          <cell r="K382" t="str">
            <v>Femenino</v>
          </cell>
          <cell r="L382" t="str">
            <v>CALLE HIDALGO</v>
          </cell>
          <cell r="M382">
            <v>2178510877</v>
          </cell>
          <cell r="N382">
            <v>42965</v>
          </cell>
          <cell r="P382">
            <v>331904132</v>
          </cell>
          <cell r="S382">
            <v>72</v>
          </cell>
        </row>
        <row r="383">
          <cell r="A383">
            <v>55890</v>
          </cell>
          <cell r="B383" t="str">
            <v>Salinas Cruz Carmen Natali</v>
          </cell>
          <cell r="C383" t="str">
            <v>FACTURACION Y MEDICION</v>
          </cell>
          <cell r="D383" t="str">
            <v>LECTURISTA NOTIFICADOR</v>
          </cell>
          <cell r="E383">
            <v>134.33000000000001</v>
          </cell>
          <cell r="F383">
            <v>4029.9000000000005</v>
          </cell>
          <cell r="G383" t="str">
            <v>SACC-890326-PB0</v>
          </cell>
          <cell r="H383" t="str">
            <v>SACC-890326-MTSLRR09</v>
          </cell>
          <cell r="I383">
            <v>32593</v>
          </cell>
          <cell r="K383" t="str">
            <v>Femenino</v>
          </cell>
          <cell r="L383" t="str">
            <v>LAGUNA DE SANTIAGUILLO 217 B FRACC LAGUNA FLORIDA</v>
          </cell>
          <cell r="M383">
            <v>17148925427</v>
          </cell>
          <cell r="N383">
            <v>42980</v>
          </cell>
          <cell r="P383">
            <v>334363187</v>
          </cell>
          <cell r="S383">
            <v>72</v>
          </cell>
        </row>
        <row r="384">
          <cell r="A384">
            <v>55930</v>
          </cell>
          <cell r="B384" t="str">
            <v>Nieto Vazquez Victor Hugo</v>
          </cell>
          <cell r="C384" t="str">
            <v>FACTURACION Y MEDICION</v>
          </cell>
          <cell r="D384" t="str">
            <v>AYUDANTE GENERAL</v>
          </cell>
          <cell r="E384">
            <v>148.08000000000001</v>
          </cell>
          <cell r="F384">
            <v>4442.4000000000005</v>
          </cell>
          <cell r="G384" t="str">
            <v>NIVV-890808-C64</v>
          </cell>
          <cell r="H384" t="str">
            <v>NIVV-890808-HTSTZC09</v>
          </cell>
          <cell r="I384">
            <v>32728</v>
          </cell>
          <cell r="J384" t="str">
            <v>Casado</v>
          </cell>
          <cell r="K384" t="str">
            <v>Masculino</v>
          </cell>
          <cell r="L384" t="str">
            <v>MATAMOROS</v>
          </cell>
          <cell r="M384">
            <v>2168904502</v>
          </cell>
          <cell r="N384">
            <v>43022</v>
          </cell>
          <cell r="P384">
            <v>356430700</v>
          </cell>
          <cell r="S384">
            <v>72</v>
          </cell>
        </row>
        <row r="385">
          <cell r="A385">
            <v>55950</v>
          </cell>
          <cell r="B385" t="str">
            <v>Alejandre Perez Marisol</v>
          </cell>
          <cell r="C385" t="str">
            <v>OFICINAS GENERALES</v>
          </cell>
          <cell r="D385" t="str">
            <v>LECTURISTA NOTIFICADOR</v>
          </cell>
          <cell r="E385">
            <v>148.08000000000001</v>
          </cell>
          <cell r="F385">
            <v>4442.4000000000005</v>
          </cell>
          <cell r="G385" t="str">
            <v>AEPM-891011-TN0</v>
          </cell>
          <cell r="H385" t="str">
            <v>AEPM-891011-MTSLRR05</v>
          </cell>
          <cell r="I385">
            <v>32792</v>
          </cell>
          <cell r="K385" t="str">
            <v>Femenino</v>
          </cell>
          <cell r="L385" t="str">
            <v>VICENTE GUERRERO 513 CESAR LOPEZ DE LARA</v>
          </cell>
          <cell r="M385">
            <v>9088947792</v>
          </cell>
          <cell r="N385">
            <v>43071</v>
          </cell>
          <cell r="P385">
            <v>365396376</v>
          </cell>
          <cell r="S385">
            <v>72</v>
          </cell>
        </row>
        <row r="386">
          <cell r="A386">
            <v>55970</v>
          </cell>
          <cell r="B386" t="str">
            <v>Saucedo Alvarez David Raymundo</v>
          </cell>
          <cell r="C386" t="str">
            <v>CONTROL Y REZAGO</v>
          </cell>
          <cell r="D386" t="str">
            <v>AYUDANTE GENERAL</v>
          </cell>
          <cell r="E386">
            <v>148.08000000000001</v>
          </cell>
          <cell r="F386">
            <v>4442.4000000000005</v>
          </cell>
          <cell r="G386" t="str">
            <v>SAAD-950626-LJ5</v>
          </cell>
          <cell r="H386" t="str">
            <v>SAAD-950626-HTSCLV10</v>
          </cell>
          <cell r="I386">
            <v>34876</v>
          </cell>
          <cell r="K386" t="str">
            <v>Masculino</v>
          </cell>
          <cell r="L386" t="str">
            <v>MATAMOROS 204</v>
          </cell>
          <cell r="M386">
            <v>66149571557</v>
          </cell>
          <cell r="N386">
            <v>43113</v>
          </cell>
          <cell r="P386">
            <v>594713232</v>
          </cell>
          <cell r="S386">
            <v>72</v>
          </cell>
        </row>
        <row r="387">
          <cell r="A387">
            <v>55980</v>
          </cell>
          <cell r="B387" t="str">
            <v>Garcia Gonzalez Santiago</v>
          </cell>
          <cell r="C387" t="str">
            <v>OFICINAS GENERALES</v>
          </cell>
          <cell r="D387" t="str">
            <v>VELADOR</v>
          </cell>
          <cell r="E387">
            <v>148.08000000000001</v>
          </cell>
          <cell r="F387">
            <v>4442.4000000000005</v>
          </cell>
          <cell r="G387" t="str">
            <v>GAGS-830502-5M3</v>
          </cell>
          <cell r="H387" t="str">
            <v>GAGS-830502-HTSRNN06</v>
          </cell>
          <cell r="I387">
            <v>30438</v>
          </cell>
          <cell r="K387" t="str">
            <v>Masculino</v>
          </cell>
          <cell r="L387" t="str">
            <v>INSURGENTES Y CUAUHTEMOC</v>
          </cell>
          <cell r="M387">
            <v>9008370117</v>
          </cell>
          <cell r="N387">
            <v>43141</v>
          </cell>
          <cell r="P387">
            <v>1000713637</v>
          </cell>
          <cell r="S387">
            <v>72</v>
          </cell>
        </row>
        <row r="388">
          <cell r="A388">
            <v>55990</v>
          </cell>
          <cell r="B388" t="str">
            <v>Hernandez Raya Oscar</v>
          </cell>
          <cell r="C388" t="str">
            <v>SECTOR CENTRO NORTE</v>
          </cell>
          <cell r="D388" t="str">
            <v>AYUDANTE GENERAL</v>
          </cell>
          <cell r="E388">
            <v>148.08000000000001</v>
          </cell>
          <cell r="F388">
            <v>4442.4000000000005</v>
          </cell>
          <cell r="G388" t="str">
            <v>HERO-940611-GC0</v>
          </cell>
          <cell r="H388" t="str">
            <v>HERO-940611-HTSRYS03</v>
          </cell>
          <cell r="I388">
            <v>34496</v>
          </cell>
          <cell r="K388" t="str">
            <v>Masculino</v>
          </cell>
          <cell r="L388" t="str">
            <v>ESCARLATA 111</v>
          </cell>
          <cell r="M388">
            <v>26159425953</v>
          </cell>
          <cell r="N388">
            <v>43155</v>
          </cell>
          <cell r="P388">
            <v>1002519011</v>
          </cell>
          <cell r="S388">
            <v>72</v>
          </cell>
        </row>
        <row r="389">
          <cell r="A389">
            <v>56000</v>
          </cell>
          <cell r="B389" t="str">
            <v>Arguelles Almaguer Juan Lorenzo</v>
          </cell>
          <cell r="C389" t="str">
            <v>SECTOR CENTRO NORTE</v>
          </cell>
          <cell r="D389" t="str">
            <v>AYUDANTE GENERAL</v>
          </cell>
          <cell r="E389">
            <v>148.08000000000001</v>
          </cell>
          <cell r="F389">
            <v>4442.4000000000005</v>
          </cell>
          <cell r="G389" t="str">
            <v>AUAJ-801227-7H4</v>
          </cell>
          <cell r="H389" t="str">
            <v>AUAJ-801227-HTSRLN06</v>
          </cell>
          <cell r="I389">
            <v>29582</v>
          </cell>
          <cell r="K389" t="str">
            <v>Masculino</v>
          </cell>
          <cell r="L389" t="str">
            <v>HIDALGO 605</v>
          </cell>
          <cell r="M389">
            <v>9028016609</v>
          </cell>
          <cell r="N389">
            <v>43155</v>
          </cell>
          <cell r="P389">
            <v>1003075532</v>
          </cell>
          <cell r="S389">
            <v>72</v>
          </cell>
        </row>
        <row r="390">
          <cell r="A390">
            <v>56010</v>
          </cell>
          <cell r="B390" t="str">
            <v>Saucedo Borjas Ricardo Ernesto</v>
          </cell>
          <cell r="C390" t="str">
            <v>SECTOR PROYECTOS</v>
          </cell>
          <cell r="D390" t="str">
            <v>AYUDANTE GENERAL</v>
          </cell>
          <cell r="E390">
            <v>148.08000000000001</v>
          </cell>
          <cell r="F390">
            <v>4442.4000000000005</v>
          </cell>
          <cell r="G390" t="str">
            <v>SABR-970507-IZ2</v>
          </cell>
          <cell r="H390" t="str">
            <v>SABR-970507-HTSCRC09</v>
          </cell>
          <cell r="I390">
            <v>35557</v>
          </cell>
          <cell r="K390" t="str">
            <v>Masculino</v>
          </cell>
          <cell r="L390" t="str">
            <v>CALLE TAJIN 102</v>
          </cell>
          <cell r="M390">
            <v>44169797493</v>
          </cell>
          <cell r="N390">
            <v>43162</v>
          </cell>
          <cell r="P390">
            <v>1003908733</v>
          </cell>
          <cell r="S390">
            <v>72</v>
          </cell>
        </row>
        <row r="391">
          <cell r="A391">
            <v>56020</v>
          </cell>
          <cell r="B391" t="str">
            <v>Cervantes Gonzalez Alvaro Daniel</v>
          </cell>
          <cell r="C391" t="str">
            <v>SECTOR ALTAMIRA SUR</v>
          </cell>
          <cell r="D391" t="str">
            <v>AYUDANTE GENERAL</v>
          </cell>
          <cell r="E391">
            <v>148.08000000000001</v>
          </cell>
          <cell r="F391">
            <v>4442.4000000000005</v>
          </cell>
          <cell r="G391" t="str">
            <v>CEGA-991215-JS1</v>
          </cell>
          <cell r="H391" t="str">
            <v>CEGA-991215-HTSRNL03</v>
          </cell>
          <cell r="I391">
            <v>36509</v>
          </cell>
          <cell r="K391" t="str">
            <v>Masculino</v>
          </cell>
          <cell r="L391" t="str">
            <v>FLAMBOYANES 303</v>
          </cell>
          <cell r="M391">
            <v>84169973330</v>
          </cell>
          <cell r="N391">
            <v>43169</v>
          </cell>
          <cell r="P391">
            <v>1004741674</v>
          </cell>
          <cell r="S391">
            <v>72</v>
          </cell>
        </row>
        <row r="392">
          <cell r="A392">
            <v>56030</v>
          </cell>
          <cell r="B392" t="str">
            <v>Gamez Bartolo Juan Ignacio</v>
          </cell>
          <cell r="C392" t="str">
            <v>SECTOR ALTAMIRA CENTRO</v>
          </cell>
          <cell r="D392" t="str">
            <v>AYUDANTE GENERAL</v>
          </cell>
          <cell r="E392">
            <v>148.08000000000001</v>
          </cell>
          <cell r="F392">
            <v>4442.4000000000005</v>
          </cell>
          <cell r="G392" t="str">
            <v>GABJ-871017-18A</v>
          </cell>
          <cell r="H392" t="str">
            <v>GABJ-871017-HTSMRN02</v>
          </cell>
          <cell r="I392">
            <v>32067</v>
          </cell>
          <cell r="K392" t="str">
            <v>Masculino</v>
          </cell>
          <cell r="L392" t="str">
            <v>CERRADA ESTRIBOR 510 LAGUNA FLORIDA</v>
          </cell>
          <cell r="M392">
            <v>9068769141</v>
          </cell>
          <cell r="N392">
            <v>43183</v>
          </cell>
          <cell r="S392">
            <v>72</v>
          </cell>
        </row>
        <row r="393">
          <cell r="A393">
            <v>56040</v>
          </cell>
          <cell r="B393" t="str">
            <v>Calles Rodriguez Emmanuel Jhonatan</v>
          </cell>
          <cell r="C393" t="str">
            <v>SECTOR LAGUNA DE LA PUERTA</v>
          </cell>
          <cell r="D393" t="str">
            <v>AYUDANTE GENERAL</v>
          </cell>
          <cell r="E393">
            <v>148.08000000000001</v>
          </cell>
          <cell r="F393">
            <v>4442.4000000000005</v>
          </cell>
          <cell r="G393" t="str">
            <v>CARE-911011-GU7</v>
          </cell>
          <cell r="H393" t="str">
            <v>CARE-911011-HTSLDM03</v>
          </cell>
          <cell r="I393">
            <v>33522</v>
          </cell>
          <cell r="K393" t="str">
            <v>Masculino</v>
          </cell>
          <cell r="L393" t="str">
            <v>CALLE TAMAULIPAS 1502 NUEVO MEXICO</v>
          </cell>
          <cell r="M393">
            <v>8149175955</v>
          </cell>
          <cell r="N393">
            <v>43197</v>
          </cell>
          <cell r="P393">
            <v>1008567591</v>
          </cell>
          <cell r="S393">
            <v>72</v>
          </cell>
        </row>
        <row r="394">
          <cell r="A394">
            <v>56070</v>
          </cell>
          <cell r="B394" t="str">
            <v>Venegas Ramirez Alberto Gil</v>
          </cell>
          <cell r="C394" t="str">
            <v>SECTOR ALTAMIRA CENTRO</v>
          </cell>
          <cell r="D394" t="str">
            <v>AYUDANTE GENERAL</v>
          </cell>
          <cell r="E394">
            <v>148.08000000000001</v>
          </cell>
          <cell r="F394">
            <v>4442.4000000000005</v>
          </cell>
          <cell r="G394" t="str">
            <v>VERA-951009-KU9</v>
          </cell>
          <cell r="H394" t="str">
            <v>VERA-951009-HTSNML08</v>
          </cell>
          <cell r="I394">
            <v>34981</v>
          </cell>
          <cell r="K394" t="str">
            <v>Masculino</v>
          </cell>
          <cell r="L394" t="str">
            <v>PRIVA VALLE DORADO 301 FRACC PASEO REAL</v>
          </cell>
          <cell r="M394">
            <v>18149519268</v>
          </cell>
          <cell r="N394">
            <v>43218</v>
          </cell>
          <cell r="P394">
            <v>1011508848</v>
          </cell>
          <cell r="S394">
            <v>72</v>
          </cell>
        </row>
        <row r="395">
          <cell r="A395">
            <v>56080</v>
          </cell>
          <cell r="B395" t="str">
            <v>Enriquez Del Angel Osvaldo</v>
          </cell>
          <cell r="C395" t="str">
            <v>MANTENIMIENTO  Y ELECTROMECANICOS</v>
          </cell>
          <cell r="D395" t="str">
            <v>AYUDANTE GENERAL</v>
          </cell>
          <cell r="E395">
            <v>148.08000000000001</v>
          </cell>
          <cell r="F395">
            <v>4442.4000000000005</v>
          </cell>
          <cell r="G395" t="str">
            <v>EIAO-861123-FBA</v>
          </cell>
          <cell r="H395" t="str">
            <v>EIAO-861123-HTSNNS03</v>
          </cell>
          <cell r="I395">
            <v>31739</v>
          </cell>
          <cell r="K395" t="str">
            <v>Masculino</v>
          </cell>
          <cell r="L395" t="str">
            <v>PRIV JUAN DE LA BARRERA COL.DEPORTIVA</v>
          </cell>
          <cell r="M395">
            <v>9078613073</v>
          </cell>
          <cell r="N395">
            <v>43246</v>
          </cell>
          <cell r="P395">
            <v>1015953174</v>
          </cell>
          <cell r="S395">
            <v>72</v>
          </cell>
        </row>
        <row r="396">
          <cell r="A396">
            <v>56090</v>
          </cell>
          <cell r="B396" t="str">
            <v>Enriquez Guzman Jorge Eliseo</v>
          </cell>
          <cell r="C396" t="str">
            <v>SECTOR CENTRO NORTE</v>
          </cell>
          <cell r="D396" t="str">
            <v>AYUDANTE GENERAL</v>
          </cell>
          <cell r="E396">
            <v>148.08000000000001</v>
          </cell>
          <cell r="F396">
            <v>4442.4000000000005</v>
          </cell>
          <cell r="G396" t="str">
            <v>EIGJ-831001-RZ7</v>
          </cell>
          <cell r="H396" t="str">
            <v>EIGJ-831001-HTSNZR06</v>
          </cell>
          <cell r="I396">
            <v>30590</v>
          </cell>
          <cell r="K396" t="str">
            <v>Masculino</v>
          </cell>
          <cell r="L396" t="str">
            <v>PRIV JUAN DE LA BARRERA S/N DEPORTIVA</v>
          </cell>
          <cell r="M396">
            <v>9048338298</v>
          </cell>
          <cell r="N396">
            <v>43260</v>
          </cell>
          <cell r="S396">
            <v>72</v>
          </cell>
        </row>
        <row r="397">
          <cell r="A397">
            <v>56100</v>
          </cell>
          <cell r="B397" t="str">
            <v>Hernandez Moreno Erika Guadalupe</v>
          </cell>
          <cell r="C397" t="str">
            <v>OFICINAS GENERALES</v>
          </cell>
          <cell r="D397" t="str">
            <v>CAPTURISTA</v>
          </cell>
          <cell r="E397">
            <v>158.38999999999999</v>
          </cell>
          <cell r="F397">
            <v>4751.7</v>
          </cell>
          <cell r="G397" t="str">
            <v>HEME-830701-KA8</v>
          </cell>
          <cell r="H397" t="str">
            <v>HEME-830701-MTSRRR19</v>
          </cell>
          <cell r="I397">
            <v>30498</v>
          </cell>
          <cell r="K397" t="str">
            <v>Femenino</v>
          </cell>
          <cell r="L397" t="str">
            <v>CALLE HIDALGO 304 DEP 37 ZONA CENTROI</v>
          </cell>
          <cell r="M397">
            <v>9998331384</v>
          </cell>
          <cell r="N397">
            <v>43267</v>
          </cell>
          <cell r="S397">
            <v>72</v>
          </cell>
        </row>
        <row r="398">
          <cell r="A398">
            <v>56110</v>
          </cell>
          <cell r="B398" t="str">
            <v>Basurto Salinas Epifanio</v>
          </cell>
          <cell r="C398" t="str">
            <v>CONTROL Y REZAGO</v>
          </cell>
          <cell r="D398" t="str">
            <v>AYUDANTE GENERAL</v>
          </cell>
          <cell r="E398">
            <v>148.08000000000001</v>
          </cell>
          <cell r="F398">
            <v>4442.4000000000005</v>
          </cell>
          <cell r="G398" t="str">
            <v>BASE-770810-NG6</v>
          </cell>
          <cell r="H398" t="str">
            <v>BASE-770810-HTSSLP04</v>
          </cell>
          <cell r="I398">
            <v>28347</v>
          </cell>
          <cell r="K398" t="str">
            <v>Masculino</v>
          </cell>
          <cell r="L398" t="str">
            <v>CALLE ALAMO 105 COL FLORIDA</v>
          </cell>
          <cell r="M398">
            <v>9987722106</v>
          </cell>
          <cell r="N398">
            <v>43267</v>
          </cell>
          <cell r="S398">
            <v>72</v>
          </cell>
        </row>
        <row r="399">
          <cell r="A399">
            <v>56140</v>
          </cell>
          <cell r="B399" t="str">
            <v>Alvarez Muñoz Julio De Jesus</v>
          </cell>
          <cell r="C399" t="str">
            <v>PLANTA ALTAMIRA SUR</v>
          </cell>
          <cell r="D399" t="str">
            <v>AYUDANTE GENERAL</v>
          </cell>
          <cell r="E399">
            <v>148.08000000000001</v>
          </cell>
          <cell r="F399">
            <v>4442.4000000000005</v>
          </cell>
          <cell r="G399" t="str">
            <v>AAMJ-960107-E20</v>
          </cell>
          <cell r="H399" t="str">
            <v>AAMJ-960107-HTSLXL01</v>
          </cell>
          <cell r="I399">
            <v>35071</v>
          </cell>
          <cell r="K399" t="str">
            <v>Masculino</v>
          </cell>
          <cell r="L399" t="str">
            <v>FERROCARRIL 1801 LAS AMERICAS</v>
          </cell>
          <cell r="M399">
            <v>25169610687</v>
          </cell>
          <cell r="N399">
            <v>43288</v>
          </cell>
          <cell r="P399">
            <v>1021997900</v>
          </cell>
          <cell r="S399">
            <v>72</v>
          </cell>
        </row>
        <row r="400">
          <cell r="A400">
            <v>56150</v>
          </cell>
          <cell r="B400" t="str">
            <v>Compean Luna Oscar Eduardo</v>
          </cell>
          <cell r="C400" t="str">
            <v>SECTOR PROYECTOS</v>
          </cell>
          <cell r="D400" t="str">
            <v>AYUDANTE GENERAL</v>
          </cell>
          <cell r="E400">
            <v>148.08000000000001</v>
          </cell>
          <cell r="F400">
            <v>4442.4000000000005</v>
          </cell>
          <cell r="G400" t="str">
            <v>COLO-981011-KG9</v>
          </cell>
          <cell r="H400" t="str">
            <v>COLO-981011-HTSMNS08</v>
          </cell>
          <cell r="I400">
            <v>36079</v>
          </cell>
          <cell r="K400" t="str">
            <v>Masculino</v>
          </cell>
          <cell r="L400" t="str">
            <v>SAN MATEO 19 FRACC SAN JACINTO</v>
          </cell>
          <cell r="M400">
            <v>5169856993</v>
          </cell>
          <cell r="N400">
            <v>43295</v>
          </cell>
          <cell r="P400">
            <v>1022861996</v>
          </cell>
          <cell r="S400">
            <v>72</v>
          </cell>
        </row>
        <row r="401">
          <cell r="A401">
            <v>56160</v>
          </cell>
          <cell r="B401" t="str">
            <v>Enriquez Del Angel Fernando</v>
          </cell>
          <cell r="C401" t="str">
            <v>SECTOR ALTAMIRA CENTRO</v>
          </cell>
          <cell r="D401" t="str">
            <v>AYUDANTE GENERAL</v>
          </cell>
          <cell r="E401">
            <v>148.08000000000001</v>
          </cell>
          <cell r="F401">
            <v>4442.4000000000005</v>
          </cell>
          <cell r="G401" t="str">
            <v>EIAF-850522-PW6</v>
          </cell>
          <cell r="H401" t="str">
            <v>EIAF-850522-HTSNNR06</v>
          </cell>
          <cell r="I401">
            <v>31189</v>
          </cell>
          <cell r="K401" t="str">
            <v>Masculino</v>
          </cell>
          <cell r="L401" t="str">
            <v>PRIVADA JUAN DE LA BARRERA</v>
          </cell>
          <cell r="M401">
            <v>9018538950</v>
          </cell>
          <cell r="N401">
            <v>43295</v>
          </cell>
          <cell r="P401">
            <v>1022873047</v>
          </cell>
          <cell r="S401">
            <v>72</v>
          </cell>
        </row>
        <row r="402">
          <cell r="A402">
            <v>56170</v>
          </cell>
          <cell r="B402" t="str">
            <v>Garcia Banda Javier</v>
          </cell>
          <cell r="C402" t="str">
            <v>SECTOR ALTAMIRA SUR</v>
          </cell>
          <cell r="D402" t="str">
            <v>AYUDANTE GENERAL</v>
          </cell>
          <cell r="E402">
            <v>148.08000000000001</v>
          </cell>
          <cell r="F402">
            <v>4442.4000000000005</v>
          </cell>
          <cell r="G402" t="str">
            <v>GABJ-990904-9U6</v>
          </cell>
          <cell r="H402" t="str">
            <v>GABJ-990904-HTSRNV05</v>
          </cell>
          <cell r="I402">
            <v>36407</v>
          </cell>
          <cell r="K402" t="str">
            <v>Masculino</v>
          </cell>
          <cell r="L402" t="str">
            <v>REFORMA 1602 A</v>
          </cell>
          <cell r="M402">
            <v>58169916036</v>
          </cell>
          <cell r="N402">
            <v>43316</v>
          </cell>
          <cell r="P402">
            <v>1025898658</v>
          </cell>
          <cell r="S402">
            <v>72</v>
          </cell>
        </row>
        <row r="403">
          <cell r="A403">
            <v>56180</v>
          </cell>
          <cell r="B403" t="str">
            <v>Hernandez Garcia Victor Manuel</v>
          </cell>
          <cell r="C403" t="str">
            <v>SECTOR LAGUNA DE LA PUERTA</v>
          </cell>
          <cell r="D403" t="str">
            <v>AYUDANTE GENERAL</v>
          </cell>
          <cell r="E403">
            <v>148.08000000000001</v>
          </cell>
          <cell r="F403">
            <v>4442.4000000000005</v>
          </cell>
          <cell r="G403" t="str">
            <v>HEGV-901008-2W1</v>
          </cell>
          <cell r="H403" t="str">
            <v>HEGV-901008-HVZRRC06</v>
          </cell>
          <cell r="I403">
            <v>33154</v>
          </cell>
          <cell r="J403" t="str">
            <v>Casado</v>
          </cell>
          <cell r="K403" t="str">
            <v>Masculino</v>
          </cell>
          <cell r="L403" t="str">
            <v>PROLONGACION LAS TORRES FOVVISTE CHAIREL 11</v>
          </cell>
          <cell r="M403">
            <v>65129014042</v>
          </cell>
          <cell r="N403">
            <v>43323</v>
          </cell>
          <cell r="P403">
            <v>1026294378</v>
          </cell>
          <cell r="S403">
            <v>72</v>
          </cell>
        </row>
        <row r="404">
          <cell r="A404">
            <v>56190</v>
          </cell>
          <cell r="B404" t="str">
            <v>Saucedo Sahagun Rogelio Daniel</v>
          </cell>
          <cell r="C404" t="str">
            <v>SECTOR ESTEROS</v>
          </cell>
          <cell r="D404" t="str">
            <v>AYUDANTE GENERAL</v>
          </cell>
          <cell r="E404">
            <v>148.08000000000001</v>
          </cell>
          <cell r="F404">
            <v>4442.4000000000005</v>
          </cell>
          <cell r="G404" t="str">
            <v>SASR-980906-AJA</v>
          </cell>
          <cell r="H404" t="str">
            <v>SASR-980906-HTSCHG05</v>
          </cell>
          <cell r="I404">
            <v>36044</v>
          </cell>
          <cell r="K404" t="str">
            <v>Masculino</v>
          </cell>
          <cell r="L404" t="str">
            <v>AV FERROCARRIL COL ENRIQUE CARDENAS ZC</v>
          </cell>
          <cell r="M404">
            <v>83169842230</v>
          </cell>
          <cell r="N404">
            <v>43358</v>
          </cell>
          <cell r="P404">
            <v>1030941688</v>
          </cell>
          <cell r="S404">
            <v>72</v>
          </cell>
        </row>
        <row r="405">
          <cell r="A405">
            <v>56200</v>
          </cell>
          <cell r="B405" t="str">
            <v>Chavez Vazquez Osbaldo Antonio</v>
          </cell>
          <cell r="C405" t="str">
            <v>SECTOR CENTRO NORTE</v>
          </cell>
          <cell r="D405" t="str">
            <v>AYUDANTE GENERAL</v>
          </cell>
          <cell r="E405">
            <v>148.08000000000001</v>
          </cell>
          <cell r="F405">
            <v>4442.4000000000005</v>
          </cell>
          <cell r="G405" t="str">
            <v>CAVO-980616-HU9</v>
          </cell>
          <cell r="H405" t="str">
            <v>CAVO-980616-HTSHZS01</v>
          </cell>
          <cell r="I405">
            <v>35962</v>
          </cell>
          <cell r="K405" t="str">
            <v>Masculino</v>
          </cell>
          <cell r="L405" t="str">
            <v>5TA AV.215 LAGUNA DE LA PUERTA 89310</v>
          </cell>
          <cell r="M405">
            <v>81169805249</v>
          </cell>
          <cell r="N405">
            <v>43365</v>
          </cell>
          <cell r="P405">
            <v>1032741435</v>
          </cell>
          <cell r="S405">
            <v>72</v>
          </cell>
        </row>
        <row r="406">
          <cell r="A406">
            <v>56220</v>
          </cell>
          <cell r="B406" t="str">
            <v>Quijano Del Real Azael Abinadab</v>
          </cell>
          <cell r="C406" t="str">
            <v>SECTOR ALTAMIRA SUR</v>
          </cell>
          <cell r="D406" t="str">
            <v>AYUDANTE GENERAL</v>
          </cell>
          <cell r="E406">
            <v>148.08000000000001</v>
          </cell>
          <cell r="F406">
            <v>4442.4000000000005</v>
          </cell>
          <cell r="G406" t="str">
            <v>QURA-780211-T30</v>
          </cell>
          <cell r="H406" t="str">
            <v>QURA-780211-HJCJLZ08</v>
          </cell>
          <cell r="I406">
            <v>28532</v>
          </cell>
          <cell r="K406" t="str">
            <v>Masculino</v>
          </cell>
          <cell r="L406" t="str">
            <v>JOSEFA ORTIZ DE DOMINGUEZ 506</v>
          </cell>
          <cell r="M406">
            <v>9997806857</v>
          </cell>
          <cell r="N406">
            <v>43365</v>
          </cell>
          <cell r="S406">
            <v>14</v>
          </cell>
        </row>
        <row r="407">
          <cell r="A407">
            <v>700</v>
          </cell>
          <cell r="B407" t="str">
            <v>Santiago Cruz Rogelio</v>
          </cell>
          <cell r="C407" t="str">
            <v>SECTOR ALTAMIRA CENTRO NORTE</v>
          </cell>
          <cell r="D407" t="str">
            <v>OPERADOR DE DIVX OFICIOS XAX MULTIHABILI</v>
          </cell>
          <cell r="E407">
            <v>199.73</v>
          </cell>
          <cell r="F407">
            <v>5991.9</v>
          </cell>
          <cell r="G407" t="str">
            <v>SACR-651227-5H2</v>
          </cell>
          <cell r="H407" t="str">
            <v>SACR-651227-HVZNRG09</v>
          </cell>
          <cell r="I407">
            <v>24103</v>
          </cell>
          <cell r="K407" t="str">
            <v>Masculino</v>
          </cell>
          <cell r="M407">
            <v>49856534604</v>
          </cell>
          <cell r="N407">
            <v>31285</v>
          </cell>
          <cell r="P407">
            <v>317958054</v>
          </cell>
          <cell r="S407">
            <v>72</v>
          </cell>
        </row>
        <row r="408">
          <cell r="A408">
            <v>851</v>
          </cell>
          <cell r="B408" t="str">
            <v>Del Angel Hernandez Antonio</v>
          </cell>
          <cell r="C408" t="str">
            <v>SECTOR ALTAMIRA SUR</v>
          </cell>
          <cell r="D408" t="str">
            <v>OPERADOR ESPX MULTIHABILIDADES</v>
          </cell>
          <cell r="E408">
            <v>199.72</v>
          </cell>
          <cell r="F408">
            <v>5991.6</v>
          </cell>
          <cell r="G408" t="str">
            <v>AEHA-650510-BR0</v>
          </cell>
          <cell r="H408" t="str">
            <v>AEHA-650510-HVZNRN04</v>
          </cell>
          <cell r="I408">
            <v>23872</v>
          </cell>
          <cell r="K408" t="str">
            <v>Masculino</v>
          </cell>
          <cell r="M408">
            <v>49826504828</v>
          </cell>
          <cell r="N408">
            <v>32524</v>
          </cell>
          <cell r="P408">
            <v>317957347</v>
          </cell>
          <cell r="S408">
            <v>72</v>
          </cell>
        </row>
        <row r="409">
          <cell r="A409">
            <v>859</v>
          </cell>
          <cell r="B409" t="str">
            <v>Rios Uballe Jorge Luis</v>
          </cell>
          <cell r="C409" t="str">
            <v>CONTROL Y REZAGO</v>
          </cell>
          <cell r="D409" t="str">
            <v>AYUDANTE GENERAL</v>
          </cell>
          <cell r="E409">
            <v>148.07</v>
          </cell>
          <cell r="F409">
            <v>4442.0999999999995</v>
          </cell>
          <cell r="G409" t="str">
            <v>RIUJ-740301-FT9</v>
          </cell>
          <cell r="H409" t="str">
            <v>RIUJ-740301-HTSSBR04</v>
          </cell>
          <cell r="I409">
            <v>27089</v>
          </cell>
          <cell r="K409" t="str">
            <v>Masculino</v>
          </cell>
          <cell r="M409">
            <v>49917465921</v>
          </cell>
          <cell r="N409">
            <v>37075</v>
          </cell>
          <cell r="P409">
            <v>317957879</v>
          </cell>
          <cell r="S409">
            <v>72</v>
          </cell>
        </row>
        <row r="410">
          <cell r="A410">
            <v>898</v>
          </cell>
          <cell r="B410" t="str">
            <v>Rodriguez Segura Israel</v>
          </cell>
          <cell r="C410" t="str">
            <v>MANTENIMIENTO PLANTAS</v>
          </cell>
          <cell r="D410" t="str">
            <v>OPERADOR DE DIVX OFICIOS XAX MULTIHABILI</v>
          </cell>
          <cell r="E410">
            <v>199.72</v>
          </cell>
          <cell r="F410">
            <v>5991.6</v>
          </cell>
          <cell r="G410" t="str">
            <v>ROSI-640328-QS4</v>
          </cell>
          <cell r="H410" t="str">
            <v>ROSI-640328-HTSDGS00</v>
          </cell>
          <cell r="I410">
            <v>23464</v>
          </cell>
          <cell r="K410" t="str">
            <v>Masculino</v>
          </cell>
          <cell r="M410">
            <v>49826221738</v>
          </cell>
          <cell r="N410">
            <v>32143</v>
          </cell>
          <cell r="P410">
            <v>317958009</v>
          </cell>
          <cell r="S410">
            <v>72</v>
          </cell>
        </row>
        <row r="411">
          <cell r="A411">
            <v>943</v>
          </cell>
          <cell r="B411" t="str">
            <v>Escobedo Cabrales Marco Antonio</v>
          </cell>
          <cell r="C411" t="str">
            <v>SECTOR DUPORT</v>
          </cell>
          <cell r="D411" t="str">
            <v>MAYORDOMO</v>
          </cell>
          <cell r="E411">
            <v>241.08</v>
          </cell>
          <cell r="F411">
            <v>7232.4000000000005</v>
          </cell>
          <cell r="G411" t="str">
            <v>EOCM-680620-9J4</v>
          </cell>
          <cell r="H411" t="str">
            <v>EOCM-680620-HTSSBR04</v>
          </cell>
          <cell r="I411">
            <v>25009</v>
          </cell>
          <cell r="K411" t="str">
            <v>Masculino</v>
          </cell>
          <cell r="M411">
            <v>49856802621</v>
          </cell>
          <cell r="N411">
            <v>31173</v>
          </cell>
          <cell r="P411">
            <v>317957392</v>
          </cell>
          <cell r="S411">
            <v>72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s e Incidencias.Rpt"/>
    </sheetNames>
    <sheetDataSet>
      <sheetData sheetId="0" refreshError="1">
        <row r="5">
          <cell r="G5" t="str">
            <v>AHUMADA DIAZ ELIZABETH</v>
          </cell>
        </row>
        <row r="12">
          <cell r="G12" t="str">
            <v>ALFARO CARRILLO JULIAN</v>
          </cell>
        </row>
        <row r="18">
          <cell r="G18" t="str">
            <v>ALONSO HERNANDEZ ABRAHAM</v>
          </cell>
        </row>
        <row r="44">
          <cell r="G44" t="str">
            <v>ALVAREZ ADAME JOSE DAVID</v>
          </cell>
        </row>
        <row r="73">
          <cell r="G73" t="str">
            <v>ALVAREZ FERNANDEZ ANA LAURA</v>
          </cell>
        </row>
        <row r="123">
          <cell r="G123" t="str">
            <v>BARRAGAN ESPINOZA MARIA MERCEDES</v>
          </cell>
        </row>
        <row r="158">
          <cell r="G158" t="str">
            <v>BASURTO SANCHEZ VICTOR MANUEL</v>
          </cell>
        </row>
        <row r="199">
          <cell r="G199" t="str">
            <v>BAZALDUA ALVARADO MARCOS ENRIQUE</v>
          </cell>
        </row>
        <row r="228">
          <cell r="G228" t="str">
            <v>BELMARES ARAIZA ROSAURA KARINA</v>
          </cell>
        </row>
        <row r="249">
          <cell r="G249" t="str">
            <v>BLANCO BASILIO HOMERO</v>
          </cell>
        </row>
        <row r="298">
          <cell r="G298" t="str">
            <v>BONILLA ANDRADE LAURA MIRIAM</v>
          </cell>
        </row>
        <row r="307">
          <cell r="G307" t="str">
            <v>CABALLERO HERNANDEZ EDGAR</v>
          </cell>
        </row>
        <row r="320">
          <cell r="G320" t="str">
            <v>CABRERA LIZAMA ROBERTO</v>
          </cell>
        </row>
        <row r="346">
          <cell r="G346" t="str">
            <v>CASTELAN DORANTES MIGUEL ANGEL</v>
          </cell>
        </row>
        <row r="367">
          <cell r="G367" t="str">
            <v>CONTRERAS RAMOS ANA CLARA</v>
          </cell>
        </row>
        <row r="414">
          <cell r="G414" t="str">
            <v>CRUZ PASCUAL REBECA YAZMIN</v>
          </cell>
        </row>
        <row r="418">
          <cell r="G418" t="str">
            <v>CRUZ YAÑEZ ZORAIDA</v>
          </cell>
        </row>
        <row r="424">
          <cell r="G424" t="str">
            <v>DE LA ROSA GARCIA MARIA DEL CARMEN</v>
          </cell>
        </row>
        <row r="427">
          <cell r="G427" t="str">
            <v>DEL ANGEL ZUÑIGA ROCIO</v>
          </cell>
        </row>
        <row r="433">
          <cell r="G433" t="str">
            <v>DURAN RESENDIZ DAVID</v>
          </cell>
        </row>
        <row r="437">
          <cell r="G437" t="str">
            <v>ENRIQUEZ PEREZ HUGO ALBERTO</v>
          </cell>
        </row>
        <row r="462">
          <cell r="G462" t="str">
            <v>ESCOBEDO GALEANA HORTENCIA</v>
          </cell>
        </row>
        <row r="465">
          <cell r="G465" t="str">
            <v>FLORES DEL ANGEL JUAN CARLOS</v>
          </cell>
        </row>
        <row r="469">
          <cell r="G469" t="str">
            <v>FREGOSO GARZA GILBERTO</v>
          </cell>
        </row>
        <row r="475">
          <cell r="G475" t="str">
            <v>GARCIA CORTES JOSE ROBERTO</v>
          </cell>
        </row>
        <row r="478">
          <cell r="G478" t="str">
            <v>GARCIA FLORES LUCINA REBECA</v>
          </cell>
        </row>
        <row r="481">
          <cell r="G481" t="str">
            <v>GARCIA GARCIA ANA MARIA</v>
          </cell>
        </row>
        <row r="486">
          <cell r="G486" t="str">
            <v>GARCIA GARCIA ISAIAS</v>
          </cell>
        </row>
        <row r="489">
          <cell r="G489" t="str">
            <v>GARCIA MARTINEZ MARIBEL</v>
          </cell>
        </row>
        <row r="492">
          <cell r="G492" t="str">
            <v>GARDUÑO GONZALEZ JESUS ISAIAS</v>
          </cell>
        </row>
        <row r="496">
          <cell r="G496" t="str">
            <v>GONZALEZ GARCIA ADRIANA NEREYDA</v>
          </cell>
        </row>
        <row r="500">
          <cell r="G500" t="str">
            <v>GUZMAN BANDA JOSE LUIS</v>
          </cell>
        </row>
        <row r="504">
          <cell r="G504" t="str">
            <v>GUZMAN GAMEZ RODRIGO</v>
          </cell>
        </row>
        <row r="510">
          <cell r="G510" t="str">
            <v>JIMENEZ RODRIGUEZ ROBERTO</v>
          </cell>
        </row>
        <row r="515">
          <cell r="G515" t="str">
            <v>LUNA REYES JUANA MARGARITA</v>
          </cell>
        </row>
        <row r="518">
          <cell r="G518" t="str">
            <v>MARTINEZ NOYOLA SARA CRISTINA</v>
          </cell>
        </row>
        <row r="523">
          <cell r="G523" t="str">
            <v>MARTINEZ PEREZ MIRIAM</v>
          </cell>
        </row>
        <row r="528">
          <cell r="G528" t="str">
            <v>MAYA HERNANDEZ ALFREDO</v>
          </cell>
        </row>
        <row r="534">
          <cell r="G534" t="str">
            <v>MEDRANO MORENO LEONARDO</v>
          </cell>
        </row>
        <row r="540">
          <cell r="G540" t="str">
            <v>NAJERA TOVAR FRANCISCO</v>
          </cell>
        </row>
        <row r="545">
          <cell r="G545" t="str">
            <v>ORTIZ HERNANDEZ ANA CRISTINA</v>
          </cell>
        </row>
        <row r="548">
          <cell r="G548" t="str">
            <v>PACHECO BASURTO MIGUEL ANGEL</v>
          </cell>
        </row>
        <row r="553">
          <cell r="G553" t="str">
            <v>PEREZ AGUILAR ELISA DANIELA</v>
          </cell>
        </row>
        <row r="558">
          <cell r="G558" t="str">
            <v>PEREZ ZAPATA VICTOR GUADALUPE</v>
          </cell>
        </row>
        <row r="563">
          <cell r="G563" t="str">
            <v>RODRIGUEZ CASTRO GUADALUPE</v>
          </cell>
        </row>
        <row r="566">
          <cell r="G566" t="str">
            <v>RUBIO OLVERA IMELDA</v>
          </cell>
        </row>
        <row r="569">
          <cell r="G569" t="str">
            <v>SALVADOR CORDERO ANNIEL MAXIMINO</v>
          </cell>
        </row>
        <row r="573">
          <cell r="G573" t="str">
            <v>SANTOS SERAPIO MANUEL</v>
          </cell>
        </row>
        <row r="577">
          <cell r="G577" t="str">
            <v>SOBREVILLA HERNANDEZ HERMILO ANTONIO</v>
          </cell>
        </row>
        <row r="581">
          <cell r="G581" t="str">
            <v>SOTELO GUEVARA JOSE SEBASTIAN</v>
          </cell>
        </row>
        <row r="585">
          <cell r="G585" t="str">
            <v>TOSCANO CASTILLO ROGELIO</v>
          </cell>
        </row>
        <row r="589">
          <cell r="G589" t="str">
            <v>VALLADARES PEREZ MARIA ELVIRA</v>
          </cell>
        </row>
        <row r="593">
          <cell r="G593" t="str">
            <v>ZUÑIGA MARTINEZ MARTIN DAVID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X155"/>
  <sheetViews>
    <sheetView tabSelected="1" topLeftCell="B136" zoomScaleNormal="100" workbookViewId="0">
      <selection activeCell="J151" sqref="J151"/>
    </sheetView>
  </sheetViews>
  <sheetFormatPr baseColWidth="10" defaultRowHeight="12.75" x14ac:dyDescent="0.2"/>
  <cols>
    <col min="1" max="1" width="11.42578125" style="5"/>
    <col min="2" max="2" width="8.140625" style="11" customWidth="1"/>
    <col min="3" max="3" width="10.42578125" style="5" bestFit="1" customWidth="1"/>
    <col min="4" max="4" width="11.7109375" style="11" customWidth="1"/>
    <col min="5" max="5" width="34.42578125" style="5" bestFit="1" customWidth="1"/>
    <col min="6" max="6" width="16.42578125" style="5" bestFit="1" customWidth="1"/>
    <col min="7" max="7" width="35.7109375" style="5" bestFit="1" customWidth="1"/>
    <col min="8" max="8" width="21.28515625" style="5" bestFit="1" customWidth="1"/>
    <col min="9" max="9" width="15.28515625" style="5" bestFit="1" customWidth="1"/>
    <col min="10" max="10" width="14.28515625" style="5" customWidth="1"/>
    <col min="11" max="12" width="16" style="5" customWidth="1"/>
    <col min="13" max="16384" width="11.42578125" style="5"/>
  </cols>
  <sheetData>
    <row r="1" spans="2:258" s="2" customFormat="1" ht="18" customHeight="1" x14ac:dyDescent="0.25">
      <c r="B1" s="53" t="s">
        <v>1841</v>
      </c>
      <c r="C1" s="54"/>
      <c r="D1" s="54"/>
      <c r="E1" s="54"/>
      <c r="F1" s="54"/>
      <c r="G1" s="54"/>
      <c r="H1" s="54"/>
      <c r="I1" s="54"/>
      <c r="J1" s="54"/>
      <c r="K1" s="54"/>
      <c r="L1" s="55"/>
      <c r="M1" s="1"/>
      <c r="N1" s="1"/>
      <c r="O1" s="1"/>
      <c r="P1" s="1"/>
    </row>
    <row r="2" spans="2:258" s="2" customFormat="1" ht="18" customHeight="1" x14ac:dyDescent="0.25">
      <c r="B2" s="32"/>
      <c r="C2" s="33"/>
      <c r="D2" s="33"/>
      <c r="E2" s="33"/>
      <c r="F2" s="33"/>
      <c r="G2" s="33" t="s">
        <v>1828</v>
      </c>
      <c r="H2" s="33"/>
      <c r="I2" s="33"/>
      <c r="J2" s="33"/>
      <c r="K2" s="33"/>
      <c r="L2" s="34"/>
      <c r="M2" s="1"/>
      <c r="N2" s="1"/>
      <c r="O2" s="1"/>
      <c r="P2" s="1"/>
    </row>
    <row r="3" spans="2:258" s="2" customFormat="1" ht="18" customHeight="1" x14ac:dyDescent="0.25">
      <c r="B3" s="56" t="s">
        <v>1875</v>
      </c>
      <c r="C3" s="57"/>
      <c r="D3" s="57"/>
      <c r="E3" s="57"/>
      <c r="F3" s="57"/>
      <c r="G3" s="57"/>
      <c r="H3" s="57"/>
      <c r="I3" s="57"/>
      <c r="J3" s="57"/>
      <c r="K3" s="57"/>
      <c r="L3" s="5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2:258" s="2" customFormat="1" ht="18" customHeight="1" x14ac:dyDescent="0.2">
      <c r="B4" s="59" t="s">
        <v>5370</v>
      </c>
      <c r="C4" s="60"/>
      <c r="D4" s="60"/>
      <c r="E4" s="60"/>
      <c r="F4" s="60"/>
      <c r="G4" s="60"/>
      <c r="H4" s="60"/>
      <c r="I4" s="60"/>
      <c r="J4" s="60"/>
      <c r="K4" s="60"/>
      <c r="L4" s="6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</row>
    <row r="6" spans="2:258" s="3" customFormat="1" ht="24" customHeight="1" x14ac:dyDescent="0.2">
      <c r="B6" s="62" t="s">
        <v>0</v>
      </c>
      <c r="C6" s="62"/>
      <c r="D6" s="62" t="s">
        <v>1</v>
      </c>
      <c r="E6" s="62"/>
      <c r="F6" s="62"/>
      <c r="G6" s="62"/>
      <c r="H6" s="36"/>
      <c r="I6" s="62" t="s">
        <v>2</v>
      </c>
      <c r="J6" s="62"/>
      <c r="K6" s="62"/>
      <c r="L6" s="62" t="s">
        <v>3</v>
      </c>
    </row>
    <row r="7" spans="2:258" ht="24" customHeight="1" x14ac:dyDescent="0.2">
      <c r="B7" s="23" t="s">
        <v>4</v>
      </c>
      <c r="C7" s="23" t="s">
        <v>5</v>
      </c>
      <c r="D7" s="23" t="s">
        <v>6</v>
      </c>
      <c r="E7" s="4" t="s">
        <v>7</v>
      </c>
      <c r="F7" s="4" t="s">
        <v>1877</v>
      </c>
      <c r="G7" s="4" t="s">
        <v>8</v>
      </c>
      <c r="H7" s="4" t="s">
        <v>1879</v>
      </c>
      <c r="I7" s="4" t="s">
        <v>9</v>
      </c>
      <c r="J7" s="4" t="s">
        <v>10</v>
      </c>
      <c r="K7" s="4" t="s">
        <v>11</v>
      </c>
      <c r="L7" s="63"/>
    </row>
    <row r="8" spans="2:258" s="27" customFormat="1" ht="15.75" customHeight="1" x14ac:dyDescent="0.2">
      <c r="B8" s="25" t="s">
        <v>12</v>
      </c>
      <c r="C8" s="45">
        <v>43649</v>
      </c>
      <c r="D8" s="26">
        <v>474</v>
      </c>
      <c r="E8" s="24" t="s">
        <v>5371</v>
      </c>
      <c r="F8" s="38" t="s">
        <v>5372</v>
      </c>
      <c r="G8" s="31" t="s">
        <v>5373</v>
      </c>
      <c r="H8" s="38" t="s">
        <v>5374</v>
      </c>
      <c r="I8" s="29">
        <f>551.29*30</f>
        <v>16538.699999999997</v>
      </c>
      <c r="J8" s="30"/>
      <c r="K8" s="29">
        <f>+I8*0.3</f>
        <v>4961.6099999999988</v>
      </c>
      <c r="L8" s="28">
        <f>+I8+K8</f>
        <v>21500.309999999998</v>
      </c>
    </row>
    <row r="9" spans="2:258" s="27" customFormat="1" ht="15.75" customHeight="1" x14ac:dyDescent="0.2">
      <c r="B9" s="25" t="s">
        <v>12</v>
      </c>
      <c r="C9" s="46">
        <v>43696</v>
      </c>
      <c r="D9" s="26">
        <v>5596</v>
      </c>
      <c r="E9" s="24" t="s">
        <v>1840</v>
      </c>
      <c r="F9" s="38" t="str">
        <f>VLOOKUP(E9,DATOS3,8,0)</f>
        <v>AEPM-891011-TN0</v>
      </c>
      <c r="G9" s="31" t="s">
        <v>17</v>
      </c>
      <c r="H9" s="38" t="str">
        <f>VLOOKUP(E9,DATOS3,5,0)</f>
        <v>LECTURISTA NOTIFICADOR</v>
      </c>
      <c r="I9" s="29">
        <f t="shared" ref="I9:I10" si="0">155.48*30</f>
        <v>4664.3999999999996</v>
      </c>
      <c r="J9" s="30"/>
      <c r="K9" s="29">
        <f t="shared" ref="K9:K10" si="1">+I9*0.7</f>
        <v>3265.0799999999995</v>
      </c>
      <c r="L9" s="28">
        <f t="shared" ref="L9:L10" si="2">+I9+K9</f>
        <v>7929.48</v>
      </c>
    </row>
    <row r="10" spans="2:258" s="27" customFormat="1" ht="15.75" customHeight="1" x14ac:dyDescent="0.2">
      <c r="B10" s="25" t="s">
        <v>15</v>
      </c>
      <c r="C10" s="47">
        <v>43707</v>
      </c>
      <c r="D10" s="26">
        <v>5596</v>
      </c>
      <c r="E10" s="24" t="s">
        <v>1840</v>
      </c>
      <c r="F10" s="38" t="str">
        <f>VLOOKUP(E10,DATOS3,8,0)</f>
        <v>AEPM-891011-TN0</v>
      </c>
      <c r="G10" s="31" t="s">
        <v>17</v>
      </c>
      <c r="H10" s="38" t="str">
        <f>VLOOKUP(E10,DATOS3,5,0)</f>
        <v>LECTURISTA NOTIFICADOR</v>
      </c>
      <c r="I10" s="29">
        <f t="shared" si="0"/>
        <v>4664.3999999999996</v>
      </c>
      <c r="J10" s="30"/>
      <c r="K10" s="29">
        <f t="shared" si="1"/>
        <v>3265.0799999999995</v>
      </c>
      <c r="L10" s="28">
        <f t="shared" si="2"/>
        <v>7929.48</v>
      </c>
    </row>
    <row r="11" spans="2:258" s="27" customFormat="1" ht="15.75" customHeight="1" x14ac:dyDescent="0.2">
      <c r="B11" s="25" t="s">
        <v>12</v>
      </c>
      <c r="C11" s="48">
        <v>43657</v>
      </c>
      <c r="D11" s="26">
        <v>5627</v>
      </c>
      <c r="E11" s="24" t="s">
        <v>5367</v>
      </c>
      <c r="F11" s="38" t="s">
        <v>5368</v>
      </c>
      <c r="G11" s="31" t="s">
        <v>1839</v>
      </c>
      <c r="H11" s="38" t="s">
        <v>1902</v>
      </c>
      <c r="I11" s="29">
        <f t="shared" ref="I11:I12" si="3">155.48*30</f>
        <v>4664.3999999999996</v>
      </c>
      <c r="J11" s="30"/>
      <c r="K11" s="29">
        <f>+I11*0.7</f>
        <v>3265.0799999999995</v>
      </c>
      <c r="L11" s="28">
        <f>+I11+K11</f>
        <v>7929.48</v>
      </c>
    </row>
    <row r="12" spans="2:258" s="27" customFormat="1" ht="15.75" customHeight="1" x14ac:dyDescent="0.2">
      <c r="B12" s="25" t="s">
        <v>15</v>
      </c>
      <c r="C12" s="49">
        <v>43731</v>
      </c>
      <c r="D12" s="26">
        <v>5627</v>
      </c>
      <c r="E12" s="24" t="s">
        <v>5367</v>
      </c>
      <c r="F12" s="38" t="s">
        <v>5368</v>
      </c>
      <c r="G12" s="31" t="s">
        <v>1839</v>
      </c>
      <c r="H12" s="38" t="s">
        <v>1902</v>
      </c>
      <c r="I12" s="29">
        <f t="shared" si="3"/>
        <v>4664.3999999999996</v>
      </c>
      <c r="J12" s="30"/>
      <c r="K12" s="29">
        <f>+I12*0.7</f>
        <v>3265.0799999999995</v>
      </c>
      <c r="L12" s="28">
        <f>+I12+K12</f>
        <v>7929.48</v>
      </c>
    </row>
    <row r="13" spans="2:258" s="27" customFormat="1" ht="15.75" customHeight="1" x14ac:dyDescent="0.2">
      <c r="B13" s="25" t="s">
        <v>15</v>
      </c>
      <c r="C13" s="42">
        <v>43677</v>
      </c>
      <c r="D13" s="26">
        <v>378</v>
      </c>
      <c r="E13" s="24" t="s">
        <v>5375</v>
      </c>
      <c r="F13" s="38" t="s">
        <v>5376</v>
      </c>
      <c r="G13" s="31" t="s">
        <v>1873</v>
      </c>
      <c r="H13" s="38" t="s">
        <v>5369</v>
      </c>
      <c r="I13" s="29">
        <f>201.44*30</f>
        <v>6043.2</v>
      </c>
      <c r="J13" s="30"/>
      <c r="K13" s="29">
        <f>+I13*0.3</f>
        <v>1812.9599999999998</v>
      </c>
      <c r="L13" s="28">
        <f>+I13+K13</f>
        <v>7856.16</v>
      </c>
    </row>
    <row r="14" spans="2:258" s="27" customFormat="1" ht="15.75" customHeight="1" x14ac:dyDescent="0.2">
      <c r="B14" s="25" t="s">
        <v>12</v>
      </c>
      <c r="C14" s="42">
        <v>43658</v>
      </c>
      <c r="D14" s="26">
        <v>5614</v>
      </c>
      <c r="E14" s="24" t="s">
        <v>1849</v>
      </c>
      <c r="F14" s="38" t="str">
        <f t="shared" ref="F14:F15" si="4">VLOOKUP(E14,DATOS3,8,0)</f>
        <v>AAMJ-960107-E20</v>
      </c>
      <c r="G14" s="31" t="s">
        <v>1839</v>
      </c>
      <c r="H14" s="38" t="str">
        <f t="shared" ref="H14:H15" si="5">VLOOKUP(E14,DATOS3,5,0)</f>
        <v>AYUDANTE GENERAL</v>
      </c>
      <c r="I14" s="29">
        <f t="shared" ref="I14:I15" si="6">155.48*30</f>
        <v>4664.3999999999996</v>
      </c>
      <c r="J14" s="30"/>
      <c r="K14" s="29">
        <f t="shared" ref="K14:K15" si="7">+I14*0.7</f>
        <v>3265.0799999999995</v>
      </c>
      <c r="L14" s="28">
        <f t="shared" ref="L14:L32" si="8">+I14+K14</f>
        <v>7929.48</v>
      </c>
    </row>
    <row r="15" spans="2:258" s="27" customFormat="1" ht="15.75" customHeight="1" x14ac:dyDescent="0.2">
      <c r="B15" s="25" t="s">
        <v>15</v>
      </c>
      <c r="C15" s="42">
        <v>43675</v>
      </c>
      <c r="D15" s="26">
        <v>5614</v>
      </c>
      <c r="E15" s="24" t="s">
        <v>1849</v>
      </c>
      <c r="F15" s="38" t="str">
        <f t="shared" si="4"/>
        <v>AAMJ-960107-E20</v>
      </c>
      <c r="G15" s="31" t="s">
        <v>1839</v>
      </c>
      <c r="H15" s="38" t="str">
        <f t="shared" si="5"/>
        <v>AYUDANTE GENERAL</v>
      </c>
      <c r="I15" s="29">
        <f t="shared" si="6"/>
        <v>4664.3999999999996</v>
      </c>
      <c r="J15" s="30"/>
      <c r="K15" s="29">
        <f t="shared" si="7"/>
        <v>3265.0799999999995</v>
      </c>
      <c r="L15" s="28">
        <f t="shared" si="8"/>
        <v>7929.48</v>
      </c>
    </row>
    <row r="16" spans="2:258" s="27" customFormat="1" ht="15.75" customHeight="1" x14ac:dyDescent="0.2">
      <c r="B16" s="25" t="s">
        <v>12</v>
      </c>
      <c r="C16" s="42">
        <v>43657</v>
      </c>
      <c r="D16" s="26">
        <v>5605</v>
      </c>
      <c r="E16" s="24" t="s">
        <v>1852</v>
      </c>
      <c r="F16" s="38" t="str">
        <f>VLOOKUP(E16,DATOS3,8,0)</f>
        <v>CALN-701013-GH7</v>
      </c>
      <c r="G16" s="31" t="s">
        <v>14</v>
      </c>
      <c r="H16" s="38" t="str">
        <f>VLOOKUP(E16,DATOS3,5,0)</f>
        <v>CAPTURISTA</v>
      </c>
      <c r="I16" s="29">
        <f t="shared" ref="I16:I17" si="9">166.3*30</f>
        <v>4989</v>
      </c>
      <c r="J16" s="30"/>
      <c r="K16" s="29">
        <f>+I16*0.7</f>
        <v>3492.2999999999997</v>
      </c>
      <c r="L16" s="28">
        <f>+I16+K16</f>
        <v>8481.2999999999993</v>
      </c>
    </row>
    <row r="17" spans="2:12" s="27" customFormat="1" ht="15.75" customHeight="1" x14ac:dyDescent="0.2">
      <c r="B17" s="25" t="s">
        <v>15</v>
      </c>
      <c r="C17" s="42">
        <v>43733</v>
      </c>
      <c r="D17" s="26">
        <v>5605</v>
      </c>
      <c r="E17" s="24" t="s">
        <v>1852</v>
      </c>
      <c r="F17" s="38" t="str">
        <f>VLOOKUP(E17,DATOS3,8,0)</f>
        <v>CALN-701013-GH7</v>
      </c>
      <c r="G17" s="31" t="s">
        <v>14</v>
      </c>
      <c r="H17" s="38" t="str">
        <f>VLOOKUP(E17,DATOS3,5,0)</f>
        <v>CAPTURISTA</v>
      </c>
      <c r="I17" s="29">
        <f t="shared" si="9"/>
        <v>4989</v>
      </c>
      <c r="J17" s="30"/>
      <c r="K17" s="29">
        <f>+I17*0.7</f>
        <v>3492.2999999999997</v>
      </c>
      <c r="L17" s="28">
        <f>+I17+K17</f>
        <v>8481.2999999999993</v>
      </c>
    </row>
    <row r="18" spans="2:12" s="27" customFormat="1" ht="15.75" customHeight="1" x14ac:dyDescent="0.2">
      <c r="B18" s="25" t="s">
        <v>12</v>
      </c>
      <c r="C18" s="42">
        <v>43697</v>
      </c>
      <c r="D18" s="26">
        <v>479</v>
      </c>
      <c r="E18" s="24" t="s">
        <v>5377</v>
      </c>
      <c r="F18" s="38" t="s">
        <v>5378</v>
      </c>
      <c r="G18" s="31" t="s">
        <v>13</v>
      </c>
      <c r="H18" s="38" t="s">
        <v>1964</v>
      </c>
      <c r="I18" s="29">
        <f>307.69*30</f>
        <v>9230.7000000000007</v>
      </c>
      <c r="J18" s="30"/>
      <c r="K18" s="29">
        <f>+I18*0.3</f>
        <v>2769.21</v>
      </c>
      <c r="L18" s="28">
        <f>+I18+K18</f>
        <v>11999.91</v>
      </c>
    </row>
    <row r="19" spans="2:12" s="27" customFormat="1" ht="15.75" customHeight="1" x14ac:dyDescent="0.2">
      <c r="B19" s="25" t="s">
        <v>15</v>
      </c>
      <c r="C19" s="42">
        <v>43658</v>
      </c>
      <c r="D19" s="26">
        <v>5602</v>
      </c>
      <c r="E19" s="24" t="s">
        <v>1853</v>
      </c>
      <c r="F19" s="38" t="str">
        <f>VLOOKUP(E19,DATOS3,8,0)</f>
        <v>CEGA-991215-JS1</v>
      </c>
      <c r="G19" s="31" t="s">
        <v>1839</v>
      </c>
      <c r="H19" s="38" t="str">
        <f>VLOOKUP(E19,DATOS3,5,0)</f>
        <v>AYUDANTE GENERAL</v>
      </c>
      <c r="I19" s="29">
        <f t="shared" ref="I19:I22" si="10">155.48*30</f>
        <v>4664.3999999999996</v>
      </c>
      <c r="J19" s="30"/>
      <c r="K19" s="29">
        <f>+I19*0.7</f>
        <v>3265.0799999999995</v>
      </c>
      <c r="L19" s="28">
        <f>+I19+K19</f>
        <v>7929.48</v>
      </c>
    </row>
    <row r="20" spans="2:12" s="27" customFormat="1" ht="15.75" customHeight="1" x14ac:dyDescent="0.2">
      <c r="B20" s="25" t="s">
        <v>12</v>
      </c>
      <c r="C20" s="42">
        <v>43672</v>
      </c>
      <c r="D20" s="26">
        <v>5602</v>
      </c>
      <c r="E20" s="24" t="s">
        <v>1853</v>
      </c>
      <c r="F20" s="38" t="str">
        <f>VLOOKUP(E20,DATOS3,8,0)</f>
        <v>CEGA-991215-JS1</v>
      </c>
      <c r="G20" s="31" t="s">
        <v>1839</v>
      </c>
      <c r="H20" s="38" t="str">
        <f>VLOOKUP(E20,DATOS3,5,0)</f>
        <v>AYUDANTE GENERAL</v>
      </c>
      <c r="I20" s="29">
        <f t="shared" si="10"/>
        <v>4664.3999999999996</v>
      </c>
      <c r="J20" s="30"/>
      <c r="K20" s="29">
        <f>+I20*0.7</f>
        <v>3265.0799999999995</v>
      </c>
      <c r="L20" s="28">
        <f>+I20+K20</f>
        <v>7929.48</v>
      </c>
    </row>
    <row r="21" spans="2:12" s="27" customFormat="1" ht="15.75" customHeight="1" x14ac:dyDescent="0.2">
      <c r="B21" s="25" t="s">
        <v>12</v>
      </c>
      <c r="C21" s="42">
        <v>43671</v>
      </c>
      <c r="D21" s="26" t="s">
        <v>1812</v>
      </c>
      <c r="E21" s="24" t="s">
        <v>1809</v>
      </c>
      <c r="F21" s="38" t="str">
        <f t="shared" ref="F21:F34" si="11">VLOOKUP(E21,DATOS3,8,0)</f>
        <v>CEGI-761204-TM8</v>
      </c>
      <c r="G21" s="31" t="s">
        <v>17</v>
      </c>
      <c r="H21" s="38" t="str">
        <f t="shared" ref="H21:H34" si="12">VLOOKUP(E21,DATOS3,5,0)</f>
        <v>LECTURISTA NOTIFICADOR</v>
      </c>
      <c r="I21" s="29">
        <f t="shared" si="10"/>
        <v>4664.3999999999996</v>
      </c>
      <c r="J21" s="30"/>
      <c r="K21" s="29">
        <f t="shared" ref="K21:K22" si="13">+I21*0.7</f>
        <v>3265.0799999999995</v>
      </c>
      <c r="L21" s="28">
        <f t="shared" ref="L21:L22" si="14">+I21+K21</f>
        <v>7929.48</v>
      </c>
    </row>
    <row r="22" spans="2:12" s="27" customFormat="1" ht="15.75" customHeight="1" x14ac:dyDescent="0.2">
      <c r="B22" s="25" t="s">
        <v>15</v>
      </c>
      <c r="C22" s="42">
        <v>43675</v>
      </c>
      <c r="D22" s="26" t="s">
        <v>1812</v>
      </c>
      <c r="E22" s="24" t="s">
        <v>1809</v>
      </c>
      <c r="F22" s="38" t="str">
        <f t="shared" si="11"/>
        <v>CEGI-761204-TM8</v>
      </c>
      <c r="G22" s="31" t="s">
        <v>17</v>
      </c>
      <c r="H22" s="38" t="str">
        <f t="shared" si="12"/>
        <v>LECTURISTA NOTIFICADOR</v>
      </c>
      <c r="I22" s="29">
        <f t="shared" si="10"/>
        <v>4664.3999999999996</v>
      </c>
      <c r="J22" s="30"/>
      <c r="K22" s="29">
        <f t="shared" si="13"/>
        <v>3265.0799999999995</v>
      </c>
      <c r="L22" s="28">
        <f t="shared" si="14"/>
        <v>7929.48</v>
      </c>
    </row>
    <row r="23" spans="2:12" s="27" customFormat="1" ht="15.75" customHeight="1" x14ac:dyDescent="0.2">
      <c r="B23" s="25" t="s">
        <v>15</v>
      </c>
      <c r="C23" s="42">
        <v>43686</v>
      </c>
      <c r="D23" s="26">
        <v>5620</v>
      </c>
      <c r="E23" s="24" t="s">
        <v>1854</v>
      </c>
      <c r="F23" s="38" t="str">
        <f t="shared" si="11"/>
        <v>CAVO-980616-HU9</v>
      </c>
      <c r="G23" s="31" t="s">
        <v>1839</v>
      </c>
      <c r="H23" s="38" t="str">
        <f t="shared" si="12"/>
        <v>AYUDANTE GENERAL</v>
      </c>
      <c r="I23" s="29">
        <f>155.48*30</f>
        <v>4664.3999999999996</v>
      </c>
      <c r="J23" s="30"/>
      <c r="K23" s="29">
        <f t="shared" ref="K23:K34" si="15">+I23*0.7</f>
        <v>3265.0799999999995</v>
      </c>
      <c r="L23" s="28">
        <f t="shared" si="8"/>
        <v>7929.48</v>
      </c>
    </row>
    <row r="24" spans="2:12" s="27" customFormat="1" ht="15.75" customHeight="1" x14ac:dyDescent="0.2">
      <c r="B24" s="25" t="s">
        <v>12</v>
      </c>
      <c r="C24" s="42">
        <v>43700</v>
      </c>
      <c r="D24" s="26">
        <v>5620</v>
      </c>
      <c r="E24" s="24" t="s">
        <v>1854</v>
      </c>
      <c r="F24" s="38" t="str">
        <f t="shared" si="11"/>
        <v>CAVO-980616-HU9</v>
      </c>
      <c r="G24" s="31" t="s">
        <v>1839</v>
      </c>
      <c r="H24" s="38" t="str">
        <f t="shared" si="12"/>
        <v>AYUDANTE GENERAL</v>
      </c>
      <c r="I24" s="29">
        <f t="shared" ref="I24:I28" si="16">155.48*30</f>
        <v>4664.3999999999996</v>
      </c>
      <c r="J24" s="30"/>
      <c r="K24" s="29">
        <f t="shared" si="15"/>
        <v>3265.0799999999995</v>
      </c>
      <c r="L24" s="28">
        <f t="shared" si="8"/>
        <v>7929.48</v>
      </c>
    </row>
    <row r="25" spans="2:12" s="27" customFormat="1" ht="15.75" customHeight="1" x14ac:dyDescent="0.2">
      <c r="B25" s="25" t="s">
        <v>15</v>
      </c>
      <c r="C25" s="42">
        <v>43661</v>
      </c>
      <c r="D25" s="26">
        <v>56150</v>
      </c>
      <c r="E25" s="24" t="s">
        <v>1855</v>
      </c>
      <c r="F25" s="38" t="s">
        <v>2865</v>
      </c>
      <c r="G25" s="31" t="s">
        <v>1839</v>
      </c>
      <c r="H25" s="38" t="str">
        <f t="shared" ref="H25:H26" si="17">VLOOKUP(E25,DATOS3,5,0)</f>
        <v>AYUDANTE GENERAL</v>
      </c>
      <c r="I25" s="29">
        <f t="shared" si="16"/>
        <v>4664.3999999999996</v>
      </c>
      <c r="J25" s="30"/>
      <c r="K25" s="29">
        <f t="shared" ref="K25:K26" si="18">+I25*0.7</f>
        <v>3265.0799999999995</v>
      </c>
      <c r="L25" s="28">
        <f t="shared" ref="L25:L26" si="19">+I25+K25</f>
        <v>7929.48</v>
      </c>
    </row>
    <row r="26" spans="2:12" s="27" customFormat="1" ht="15.75" customHeight="1" x14ac:dyDescent="0.2">
      <c r="B26" s="25" t="s">
        <v>12</v>
      </c>
      <c r="C26" s="42">
        <v>43663</v>
      </c>
      <c r="D26" s="26">
        <v>56150</v>
      </c>
      <c r="E26" s="24" t="s">
        <v>1855</v>
      </c>
      <c r="F26" s="38" t="s">
        <v>2865</v>
      </c>
      <c r="G26" s="31" t="s">
        <v>1839</v>
      </c>
      <c r="H26" s="38" t="str">
        <f t="shared" si="17"/>
        <v>AYUDANTE GENERAL</v>
      </c>
      <c r="I26" s="29">
        <f t="shared" si="16"/>
        <v>4664.3999999999996</v>
      </c>
      <c r="J26" s="30"/>
      <c r="K26" s="29">
        <f t="shared" si="18"/>
        <v>3265.0799999999995</v>
      </c>
      <c r="L26" s="28">
        <f t="shared" si="19"/>
        <v>7929.48</v>
      </c>
    </row>
    <row r="27" spans="2:12" s="27" customFormat="1" ht="15.75" customHeight="1" x14ac:dyDescent="0.2">
      <c r="B27" s="25" t="s">
        <v>15</v>
      </c>
      <c r="C27" s="42">
        <v>43693</v>
      </c>
      <c r="D27" s="26">
        <v>55710</v>
      </c>
      <c r="E27" s="24" t="s">
        <v>1843</v>
      </c>
      <c r="F27" s="38" t="s">
        <v>5064</v>
      </c>
      <c r="G27" s="31" t="s">
        <v>13</v>
      </c>
      <c r="H27" s="38" t="str">
        <f t="shared" ref="H27:H28" si="20">VLOOKUP(E27,DATOS3,5,0)</f>
        <v>AYUDANTE GENERAL</v>
      </c>
      <c r="I27" s="29">
        <f t="shared" si="16"/>
        <v>4664.3999999999996</v>
      </c>
      <c r="J27" s="30"/>
      <c r="K27" s="29">
        <f t="shared" si="15"/>
        <v>3265.0799999999995</v>
      </c>
      <c r="L27" s="28">
        <f t="shared" si="8"/>
        <v>7929.48</v>
      </c>
    </row>
    <row r="28" spans="2:12" s="27" customFormat="1" ht="15.75" customHeight="1" x14ac:dyDescent="0.2">
      <c r="B28" s="25" t="s">
        <v>12</v>
      </c>
      <c r="C28" s="42">
        <v>43697</v>
      </c>
      <c r="D28" s="26">
        <v>55710</v>
      </c>
      <c r="E28" s="24" t="s">
        <v>1843</v>
      </c>
      <c r="F28" s="38" t="s">
        <v>5064</v>
      </c>
      <c r="G28" s="31" t="s">
        <v>13</v>
      </c>
      <c r="H28" s="38" t="str">
        <f t="shared" si="20"/>
        <v>AYUDANTE GENERAL</v>
      </c>
      <c r="I28" s="29">
        <f t="shared" si="16"/>
        <v>4664.3999999999996</v>
      </c>
      <c r="J28" s="30"/>
      <c r="K28" s="29">
        <f t="shared" ref="K28" si="21">+I28*0.7</f>
        <v>3265.0799999999995</v>
      </c>
      <c r="L28" s="28">
        <f t="shared" ref="L28" si="22">+I28+K28</f>
        <v>7929.48</v>
      </c>
    </row>
    <row r="29" spans="2:12" s="27" customFormat="1" ht="15.75" customHeight="1" x14ac:dyDescent="0.2">
      <c r="B29" s="25" t="s">
        <v>15</v>
      </c>
      <c r="C29" s="42">
        <v>43703</v>
      </c>
      <c r="D29" s="26">
        <v>5616</v>
      </c>
      <c r="E29" s="24" t="s">
        <v>5248</v>
      </c>
      <c r="F29" s="38" t="s">
        <v>2869</v>
      </c>
      <c r="G29" s="31" t="s">
        <v>1839</v>
      </c>
      <c r="H29" s="38" t="str">
        <f>VLOOKUP(E29,DATOS3,5,0)</f>
        <v>AYUDANTE GENERAL</v>
      </c>
      <c r="I29" s="29">
        <f t="shared" ref="I29:I36" si="23">155.48*30</f>
        <v>4664.3999999999996</v>
      </c>
      <c r="J29" s="30"/>
      <c r="K29" s="29">
        <f>+I29*0.7</f>
        <v>3265.0799999999995</v>
      </c>
      <c r="L29" s="28">
        <f>+I29+K29</f>
        <v>7929.48</v>
      </c>
    </row>
    <row r="30" spans="2:12" s="27" customFormat="1" ht="15.75" customHeight="1" x14ac:dyDescent="0.2">
      <c r="B30" s="25" t="s">
        <v>12</v>
      </c>
      <c r="C30" s="42">
        <v>43705</v>
      </c>
      <c r="D30" s="26">
        <v>5616</v>
      </c>
      <c r="E30" s="24" t="s">
        <v>5248</v>
      </c>
      <c r="F30" s="38" t="s">
        <v>2869</v>
      </c>
      <c r="G30" s="31" t="s">
        <v>1839</v>
      </c>
      <c r="H30" s="38" t="str">
        <f>VLOOKUP(E30,DATOS3,5,0)</f>
        <v>AYUDANTE GENERAL</v>
      </c>
      <c r="I30" s="29">
        <f t="shared" si="23"/>
        <v>4664.3999999999996</v>
      </c>
      <c r="J30" s="30"/>
      <c r="K30" s="29">
        <f>+I30*0.7</f>
        <v>3265.0799999999995</v>
      </c>
      <c r="L30" s="28">
        <f>+I30+K30</f>
        <v>7929.48</v>
      </c>
    </row>
    <row r="31" spans="2:12" s="27" customFormat="1" ht="15.75" customHeight="1" x14ac:dyDescent="0.2">
      <c r="B31" s="25" t="s">
        <v>15</v>
      </c>
      <c r="C31" s="42">
        <v>43676</v>
      </c>
      <c r="D31" s="26">
        <v>56080</v>
      </c>
      <c r="E31" s="24" t="s">
        <v>1844</v>
      </c>
      <c r="F31" s="38" t="str">
        <f t="shared" si="11"/>
        <v>EIAO-861123-FBA</v>
      </c>
      <c r="G31" s="31" t="s">
        <v>13</v>
      </c>
      <c r="H31" s="38" t="str">
        <f t="shared" si="12"/>
        <v>AYUDANTE GENERAL</v>
      </c>
      <c r="I31" s="29">
        <f t="shared" si="23"/>
        <v>4664.3999999999996</v>
      </c>
      <c r="J31" s="30"/>
      <c r="K31" s="29">
        <f t="shared" si="15"/>
        <v>3265.0799999999995</v>
      </c>
      <c r="L31" s="28">
        <f t="shared" si="8"/>
        <v>7929.48</v>
      </c>
    </row>
    <row r="32" spans="2:12" s="27" customFormat="1" ht="15.75" customHeight="1" x14ac:dyDescent="0.2">
      <c r="B32" s="25" t="s">
        <v>12</v>
      </c>
      <c r="C32" s="42">
        <v>43732</v>
      </c>
      <c r="D32" s="26">
        <v>56080</v>
      </c>
      <c r="E32" s="24" t="s">
        <v>1844</v>
      </c>
      <c r="F32" s="38" t="str">
        <f t="shared" si="11"/>
        <v>EIAO-861123-FBA</v>
      </c>
      <c r="G32" s="31" t="s">
        <v>13</v>
      </c>
      <c r="H32" s="38" t="str">
        <f t="shared" si="12"/>
        <v>AYUDANTE GENERAL</v>
      </c>
      <c r="I32" s="29">
        <f t="shared" si="23"/>
        <v>4664.3999999999996</v>
      </c>
      <c r="J32" s="30"/>
      <c r="K32" s="29">
        <f t="shared" si="15"/>
        <v>3265.0799999999995</v>
      </c>
      <c r="L32" s="28">
        <f t="shared" si="8"/>
        <v>7929.48</v>
      </c>
    </row>
    <row r="33" spans="2:12" s="27" customFormat="1" ht="15.75" customHeight="1" x14ac:dyDescent="0.2">
      <c r="B33" s="25" t="s">
        <v>15</v>
      </c>
      <c r="C33" s="42">
        <v>43697</v>
      </c>
      <c r="D33" s="26">
        <v>56090</v>
      </c>
      <c r="E33" s="24" t="s">
        <v>1856</v>
      </c>
      <c r="F33" s="38" t="str">
        <f t="shared" si="11"/>
        <v>EIGJ-831001-RZ7</v>
      </c>
      <c r="G33" s="31" t="s">
        <v>1839</v>
      </c>
      <c r="H33" s="38" t="str">
        <f t="shared" si="12"/>
        <v>AYUDANTE GENERAL</v>
      </c>
      <c r="I33" s="29">
        <f t="shared" si="23"/>
        <v>4664.3999999999996</v>
      </c>
      <c r="J33" s="30"/>
      <c r="K33" s="29">
        <f t="shared" si="15"/>
        <v>3265.0799999999995</v>
      </c>
      <c r="L33" s="28">
        <f t="shared" ref="L33:L62" si="24">+I33+K33</f>
        <v>7929.48</v>
      </c>
    </row>
    <row r="34" spans="2:12" s="27" customFormat="1" ht="15.75" customHeight="1" x14ac:dyDescent="0.2">
      <c r="B34" s="25" t="s">
        <v>12</v>
      </c>
      <c r="C34" s="42">
        <v>43705</v>
      </c>
      <c r="D34" s="26">
        <v>56090</v>
      </c>
      <c r="E34" s="24" t="s">
        <v>1856</v>
      </c>
      <c r="F34" s="38" t="str">
        <f t="shared" si="11"/>
        <v>EIGJ-831001-RZ7</v>
      </c>
      <c r="G34" s="31" t="s">
        <v>1839</v>
      </c>
      <c r="H34" s="38" t="str">
        <f t="shared" si="12"/>
        <v>AYUDANTE GENERAL</v>
      </c>
      <c r="I34" s="29">
        <f t="shared" si="23"/>
        <v>4664.3999999999996</v>
      </c>
      <c r="J34" s="30"/>
      <c r="K34" s="29">
        <f t="shared" si="15"/>
        <v>3265.0799999999995</v>
      </c>
      <c r="L34" s="28">
        <f t="shared" si="24"/>
        <v>7929.48</v>
      </c>
    </row>
    <row r="35" spans="2:12" s="27" customFormat="1" ht="15.75" customHeight="1" x14ac:dyDescent="0.2">
      <c r="B35" s="25" t="s">
        <v>12</v>
      </c>
      <c r="C35" s="42">
        <v>43649</v>
      </c>
      <c r="D35" s="26">
        <v>51120</v>
      </c>
      <c r="E35" s="24" t="s">
        <v>1408</v>
      </c>
      <c r="F35" s="38" t="s">
        <v>5379</v>
      </c>
      <c r="G35" s="31" t="s">
        <v>1839</v>
      </c>
      <c r="H35" s="38" t="str">
        <f t="shared" ref="H35:H36" si="25">VLOOKUP(E35,DATOS3,5,0)</f>
        <v>AYUDANTE GENERAL</v>
      </c>
      <c r="I35" s="29">
        <f t="shared" si="23"/>
        <v>4664.3999999999996</v>
      </c>
      <c r="J35" s="30"/>
      <c r="K35" s="29">
        <f t="shared" ref="K35:K36" si="26">+I35*0.7</f>
        <v>3265.0799999999995</v>
      </c>
      <c r="L35" s="28">
        <f t="shared" ref="L35:L36" si="27">+I35+K35</f>
        <v>7929.48</v>
      </c>
    </row>
    <row r="36" spans="2:12" s="27" customFormat="1" ht="15.75" customHeight="1" x14ac:dyDescent="0.2">
      <c r="B36" s="25" t="s">
        <v>15</v>
      </c>
      <c r="C36" s="42">
        <v>43732</v>
      </c>
      <c r="D36" s="26">
        <v>51120</v>
      </c>
      <c r="E36" s="24" t="s">
        <v>1408</v>
      </c>
      <c r="F36" s="38" t="s">
        <v>5379</v>
      </c>
      <c r="G36" s="31" t="s">
        <v>1839</v>
      </c>
      <c r="H36" s="38" t="str">
        <f t="shared" si="25"/>
        <v>AYUDANTE GENERAL</v>
      </c>
      <c r="I36" s="29">
        <f t="shared" si="23"/>
        <v>4664.3999999999996</v>
      </c>
      <c r="J36" s="30"/>
      <c r="K36" s="29">
        <f t="shared" si="26"/>
        <v>3265.0799999999995</v>
      </c>
      <c r="L36" s="28">
        <f t="shared" si="27"/>
        <v>7929.48</v>
      </c>
    </row>
    <row r="37" spans="2:12" s="27" customFormat="1" ht="15.75" customHeight="1" x14ac:dyDescent="0.2">
      <c r="B37" s="25" t="s">
        <v>15</v>
      </c>
      <c r="C37" s="42">
        <v>43712</v>
      </c>
      <c r="D37" s="26">
        <v>56170</v>
      </c>
      <c r="E37" s="24" t="s">
        <v>1859</v>
      </c>
      <c r="F37" s="38" t="str">
        <f>VLOOKUP(E37,DATOS3,8,0)</f>
        <v>GABJ-990904-9U6</v>
      </c>
      <c r="G37" s="31" t="s">
        <v>1839</v>
      </c>
      <c r="H37" s="38" t="str">
        <f t="shared" ref="H37:H44" si="28">VLOOKUP(E37,DATOS3,5,0)</f>
        <v>AYUDANTE GENERAL</v>
      </c>
      <c r="I37" s="29">
        <f t="shared" ref="I37:I44" si="29">155.48*30</f>
        <v>4664.3999999999996</v>
      </c>
      <c r="J37" s="30"/>
      <c r="K37" s="29">
        <f t="shared" ref="K37:K48" si="30">+I37*0.7</f>
        <v>3265.0799999999995</v>
      </c>
      <c r="L37" s="28">
        <f t="shared" si="24"/>
        <v>7929.48</v>
      </c>
    </row>
    <row r="38" spans="2:12" s="27" customFormat="1" ht="15.75" customHeight="1" x14ac:dyDescent="0.2">
      <c r="B38" s="25" t="s">
        <v>12</v>
      </c>
      <c r="C38" s="42">
        <v>43735</v>
      </c>
      <c r="D38" s="26">
        <v>56170</v>
      </c>
      <c r="E38" s="24" t="s">
        <v>1859</v>
      </c>
      <c r="F38" s="38" t="str">
        <f>VLOOKUP(E38,DATOS3,8,0)</f>
        <v>GABJ-990904-9U6</v>
      </c>
      <c r="G38" s="31" t="s">
        <v>1839</v>
      </c>
      <c r="H38" s="38" t="str">
        <f t="shared" si="28"/>
        <v>AYUDANTE GENERAL</v>
      </c>
      <c r="I38" s="29">
        <f t="shared" si="29"/>
        <v>4664.3999999999996</v>
      </c>
      <c r="J38" s="30"/>
      <c r="K38" s="29">
        <f t="shared" si="30"/>
        <v>3265.0799999999995</v>
      </c>
      <c r="L38" s="28">
        <f t="shared" si="24"/>
        <v>7929.48</v>
      </c>
    </row>
    <row r="39" spans="2:12" s="27" customFormat="1" ht="15.75" customHeight="1" x14ac:dyDescent="0.2">
      <c r="B39" s="25" t="s">
        <v>12</v>
      </c>
      <c r="C39" s="42">
        <v>43713</v>
      </c>
      <c r="D39" s="26">
        <v>56340</v>
      </c>
      <c r="E39" s="24" t="s">
        <v>5380</v>
      </c>
      <c r="F39" s="38" t="s">
        <v>5381</v>
      </c>
      <c r="G39" s="31" t="s">
        <v>1839</v>
      </c>
      <c r="H39" s="38" t="s">
        <v>1902</v>
      </c>
      <c r="I39" s="29">
        <f t="shared" si="29"/>
        <v>4664.3999999999996</v>
      </c>
      <c r="J39" s="30"/>
      <c r="K39" s="29">
        <f t="shared" ref="K39:K40" si="31">+I39*0.7</f>
        <v>3265.0799999999995</v>
      </c>
      <c r="L39" s="28">
        <f t="shared" ref="L39:L40" si="32">+I39+K39</f>
        <v>7929.48</v>
      </c>
    </row>
    <row r="40" spans="2:12" s="27" customFormat="1" ht="15.75" customHeight="1" x14ac:dyDescent="0.2">
      <c r="B40" s="25" t="s">
        <v>15</v>
      </c>
      <c r="C40" s="42">
        <v>43732</v>
      </c>
      <c r="D40" s="26">
        <v>56340</v>
      </c>
      <c r="E40" s="24" t="s">
        <v>5380</v>
      </c>
      <c r="F40" s="38" t="s">
        <v>5381</v>
      </c>
      <c r="G40" s="31" t="s">
        <v>1839</v>
      </c>
      <c r="H40" s="38" t="s">
        <v>1902</v>
      </c>
      <c r="I40" s="29">
        <f t="shared" si="29"/>
        <v>4664.3999999999996</v>
      </c>
      <c r="J40" s="30"/>
      <c r="K40" s="29">
        <f t="shared" si="31"/>
        <v>3265.0799999999995</v>
      </c>
      <c r="L40" s="28">
        <f t="shared" si="32"/>
        <v>7929.48</v>
      </c>
    </row>
    <row r="41" spans="2:12" s="27" customFormat="1" ht="15.75" customHeight="1" x14ac:dyDescent="0.2">
      <c r="B41" s="25" t="s">
        <v>15</v>
      </c>
      <c r="C41" s="42">
        <v>43723</v>
      </c>
      <c r="D41" s="26">
        <v>56320</v>
      </c>
      <c r="E41" s="24" t="s">
        <v>5382</v>
      </c>
      <c r="F41" s="38" t="s">
        <v>5383</v>
      </c>
      <c r="G41" s="31" t="s">
        <v>17</v>
      </c>
      <c r="H41" s="38" t="s">
        <v>1896</v>
      </c>
      <c r="I41" s="29">
        <f t="shared" si="29"/>
        <v>4664.3999999999996</v>
      </c>
      <c r="J41" s="30"/>
      <c r="K41" s="29">
        <f t="shared" ref="K41:K44" si="33">+I41*0.7</f>
        <v>3265.0799999999995</v>
      </c>
      <c r="L41" s="28">
        <f t="shared" ref="L41:L44" si="34">+I41+K41</f>
        <v>7929.48</v>
      </c>
    </row>
    <row r="42" spans="2:12" s="27" customFormat="1" ht="15.75" customHeight="1" x14ac:dyDescent="0.2">
      <c r="B42" s="25" t="s">
        <v>12</v>
      </c>
      <c r="C42" s="42">
        <v>43738</v>
      </c>
      <c r="D42" s="26">
        <v>56320</v>
      </c>
      <c r="E42" s="24" t="s">
        <v>5382</v>
      </c>
      <c r="F42" s="38" t="s">
        <v>5383</v>
      </c>
      <c r="G42" s="31" t="s">
        <v>17</v>
      </c>
      <c r="H42" s="38" t="s">
        <v>1896</v>
      </c>
      <c r="I42" s="29">
        <f t="shared" si="29"/>
        <v>4664.3999999999996</v>
      </c>
      <c r="J42" s="30"/>
      <c r="K42" s="29">
        <f t="shared" si="33"/>
        <v>3265.0799999999995</v>
      </c>
      <c r="L42" s="28">
        <f t="shared" si="34"/>
        <v>7929.48</v>
      </c>
    </row>
    <row r="43" spans="2:12" s="27" customFormat="1" ht="15.75" customHeight="1" x14ac:dyDescent="0.2">
      <c r="B43" s="25" t="s">
        <v>12</v>
      </c>
      <c r="C43" s="42">
        <v>43648</v>
      </c>
      <c r="D43" s="26">
        <v>55850</v>
      </c>
      <c r="E43" s="24" t="s">
        <v>1860</v>
      </c>
      <c r="F43" s="38" t="str">
        <f>VLOOKUP(E43,DATOS3,8,0)</f>
        <v>GAGR-810502-GPA</v>
      </c>
      <c r="G43" s="31" t="s">
        <v>17</v>
      </c>
      <c r="H43" s="38" t="str">
        <f t="shared" si="28"/>
        <v>LECTURISTA NOTIFICADOR</v>
      </c>
      <c r="I43" s="29">
        <f t="shared" si="29"/>
        <v>4664.3999999999996</v>
      </c>
      <c r="J43" s="30"/>
      <c r="K43" s="29">
        <f t="shared" si="33"/>
        <v>3265.0799999999995</v>
      </c>
      <c r="L43" s="28">
        <f t="shared" si="34"/>
        <v>7929.48</v>
      </c>
    </row>
    <row r="44" spans="2:12" s="27" customFormat="1" ht="15.75" customHeight="1" x14ac:dyDescent="0.2">
      <c r="B44" s="25" t="s">
        <v>15</v>
      </c>
      <c r="C44" s="42">
        <v>43719</v>
      </c>
      <c r="D44" s="26">
        <v>55850</v>
      </c>
      <c r="E44" s="24" t="s">
        <v>1860</v>
      </c>
      <c r="F44" s="38" t="str">
        <f>VLOOKUP(E44,DATOS3,8,0)</f>
        <v>GAGR-810502-GPA</v>
      </c>
      <c r="G44" s="31" t="s">
        <v>17</v>
      </c>
      <c r="H44" s="38" t="str">
        <f t="shared" si="28"/>
        <v>LECTURISTA NOTIFICADOR</v>
      </c>
      <c r="I44" s="29">
        <f t="shared" si="29"/>
        <v>4664.3999999999996</v>
      </c>
      <c r="J44" s="30"/>
      <c r="K44" s="29">
        <f t="shared" si="33"/>
        <v>3265.0799999999995</v>
      </c>
      <c r="L44" s="28">
        <f t="shared" si="34"/>
        <v>7929.48</v>
      </c>
    </row>
    <row r="45" spans="2:12" s="27" customFormat="1" ht="15.75" customHeight="1" x14ac:dyDescent="0.2">
      <c r="B45" s="25" t="s">
        <v>12</v>
      </c>
      <c r="C45" s="42">
        <v>43670</v>
      </c>
      <c r="D45" s="26">
        <v>311</v>
      </c>
      <c r="E45" s="24" t="s">
        <v>5384</v>
      </c>
      <c r="F45" s="38" t="s">
        <v>5385</v>
      </c>
      <c r="G45" s="31" t="s">
        <v>1873</v>
      </c>
      <c r="H45" s="38" t="s">
        <v>5369</v>
      </c>
      <c r="I45" s="29">
        <f>201.45*30</f>
        <v>6043.5</v>
      </c>
      <c r="J45" s="30"/>
      <c r="K45" s="29">
        <f>+I45*0.3</f>
        <v>1813.05</v>
      </c>
      <c r="L45" s="28">
        <f>+I45+K45</f>
        <v>7856.55</v>
      </c>
    </row>
    <row r="46" spans="2:12" s="27" customFormat="1" ht="15.75" customHeight="1" x14ac:dyDescent="0.2">
      <c r="B46" s="25" t="s">
        <v>12</v>
      </c>
      <c r="C46" s="42">
        <v>43727</v>
      </c>
      <c r="D46" s="26">
        <v>481</v>
      </c>
      <c r="E46" s="24" t="s">
        <v>5386</v>
      </c>
      <c r="F46" s="38" t="s">
        <v>5387</v>
      </c>
      <c r="G46" s="31" t="s">
        <v>17</v>
      </c>
      <c r="H46" s="38" t="s">
        <v>5388</v>
      </c>
      <c r="I46" s="29">
        <f>461.56*30</f>
        <v>13846.8</v>
      </c>
      <c r="J46" s="30"/>
      <c r="K46" s="29">
        <f>+I46*0.3</f>
        <v>4154.04</v>
      </c>
      <c r="L46" s="28">
        <f t="shared" si="24"/>
        <v>18000.84</v>
      </c>
    </row>
    <row r="47" spans="2:12" s="27" customFormat="1" ht="15.75" customHeight="1" x14ac:dyDescent="0.2">
      <c r="B47" s="25" t="s">
        <v>12</v>
      </c>
      <c r="C47" s="42">
        <v>43703</v>
      </c>
      <c r="D47" s="26">
        <v>55780</v>
      </c>
      <c r="E47" s="24" t="s">
        <v>1833</v>
      </c>
      <c r="F47" s="38" t="str">
        <f>VLOOKUP(E47,DATOS3,8,0)</f>
        <v>GOMJ-980304-RV9</v>
      </c>
      <c r="G47" s="31" t="s">
        <v>1839</v>
      </c>
      <c r="H47" s="38" t="str">
        <f>VLOOKUP(E47,DATOS3,5,0)</f>
        <v>AYUDANTE GENERAL</v>
      </c>
      <c r="I47" s="29">
        <f t="shared" ref="I47:I50" si="35">155.48*30</f>
        <v>4664.3999999999996</v>
      </c>
      <c r="J47" s="30"/>
      <c r="K47" s="29">
        <f t="shared" si="30"/>
        <v>3265.0799999999995</v>
      </c>
      <c r="L47" s="28">
        <f t="shared" si="24"/>
        <v>7929.48</v>
      </c>
    </row>
    <row r="48" spans="2:12" s="27" customFormat="1" ht="15.75" customHeight="1" x14ac:dyDescent="0.2">
      <c r="B48" s="25" t="s">
        <v>15</v>
      </c>
      <c r="C48" s="42">
        <v>43709</v>
      </c>
      <c r="D48" s="26">
        <v>55780</v>
      </c>
      <c r="E48" s="24" t="s">
        <v>1833</v>
      </c>
      <c r="F48" s="38" t="str">
        <f>VLOOKUP(E48,DATOS3,8,0)</f>
        <v>GOMJ-980304-RV9</v>
      </c>
      <c r="G48" s="31" t="s">
        <v>1839</v>
      </c>
      <c r="H48" s="38" t="str">
        <f>VLOOKUP(E48,DATOS3,5,0)</f>
        <v>AYUDANTE GENERAL</v>
      </c>
      <c r="I48" s="29">
        <f t="shared" si="35"/>
        <v>4664.3999999999996</v>
      </c>
      <c r="J48" s="30"/>
      <c r="K48" s="29">
        <f t="shared" si="30"/>
        <v>3265.0799999999995</v>
      </c>
      <c r="L48" s="28">
        <f t="shared" si="24"/>
        <v>7929.48</v>
      </c>
    </row>
    <row r="49" spans="2:12" s="27" customFormat="1" ht="15.75" customHeight="1" x14ac:dyDescent="0.2">
      <c r="B49" s="25" t="s">
        <v>15</v>
      </c>
      <c r="C49" s="42">
        <v>43655</v>
      </c>
      <c r="D49" s="26">
        <v>56300</v>
      </c>
      <c r="E49" s="24" t="s">
        <v>5389</v>
      </c>
      <c r="F49" s="38" t="s">
        <v>5390</v>
      </c>
      <c r="G49" s="31" t="s">
        <v>5437</v>
      </c>
      <c r="H49" s="38" t="s">
        <v>1902</v>
      </c>
      <c r="I49" s="29">
        <f t="shared" si="35"/>
        <v>4664.3999999999996</v>
      </c>
      <c r="J49" s="30"/>
      <c r="K49" s="29">
        <f t="shared" ref="K49:K50" si="36">+I49*0.7</f>
        <v>3265.0799999999995</v>
      </c>
      <c r="L49" s="28">
        <f t="shared" ref="L49:L50" si="37">+I49+K49</f>
        <v>7929.48</v>
      </c>
    </row>
    <row r="50" spans="2:12" s="27" customFormat="1" ht="15.75" customHeight="1" x14ac:dyDescent="0.2">
      <c r="B50" s="25" t="s">
        <v>12</v>
      </c>
      <c r="C50" s="42">
        <v>43707</v>
      </c>
      <c r="D50" s="26">
        <v>56300</v>
      </c>
      <c r="E50" s="24" t="s">
        <v>5389</v>
      </c>
      <c r="F50" s="38" t="s">
        <v>5390</v>
      </c>
      <c r="G50" s="31" t="s">
        <v>5437</v>
      </c>
      <c r="H50" s="38" t="s">
        <v>1902</v>
      </c>
      <c r="I50" s="29">
        <f t="shared" si="35"/>
        <v>4664.3999999999996</v>
      </c>
      <c r="J50" s="30"/>
      <c r="K50" s="29">
        <f t="shared" si="36"/>
        <v>3265.0799999999995</v>
      </c>
      <c r="L50" s="28">
        <f t="shared" si="37"/>
        <v>7929.48</v>
      </c>
    </row>
    <row r="51" spans="2:12" s="27" customFormat="1" ht="15.75" customHeight="1" x14ac:dyDescent="0.2">
      <c r="B51" s="25" t="s">
        <v>12</v>
      </c>
      <c r="C51" s="42">
        <v>43647</v>
      </c>
      <c r="D51" s="26" t="s">
        <v>1807</v>
      </c>
      <c r="E51" s="24" t="s">
        <v>1221</v>
      </c>
      <c r="F51" s="38" t="s">
        <v>5365</v>
      </c>
      <c r="G51" s="31" t="s">
        <v>17</v>
      </c>
      <c r="H51" s="38" t="s">
        <v>1896</v>
      </c>
      <c r="I51" s="29">
        <f t="shared" ref="I51" si="38">155.48*30</f>
        <v>4664.3999999999996</v>
      </c>
      <c r="J51" s="30"/>
      <c r="K51" s="29">
        <f t="shared" ref="K51" si="39">+I51*0.7</f>
        <v>3265.0799999999995</v>
      </c>
      <c r="L51" s="28">
        <f t="shared" ref="L51" si="40">+I51+K51</f>
        <v>7929.48</v>
      </c>
    </row>
    <row r="52" spans="2:12" s="27" customFormat="1" ht="15.75" customHeight="1" x14ac:dyDescent="0.2">
      <c r="B52" s="25" t="s">
        <v>15</v>
      </c>
      <c r="C52" s="42">
        <v>43677</v>
      </c>
      <c r="D52" s="26">
        <v>198</v>
      </c>
      <c r="E52" s="24" t="s">
        <v>5391</v>
      </c>
      <c r="F52" s="38" t="s">
        <v>5392</v>
      </c>
      <c r="G52" s="31" t="s">
        <v>5393</v>
      </c>
      <c r="H52" s="38" t="s">
        <v>5394</v>
      </c>
      <c r="I52" s="29">
        <f>204.2*30</f>
        <v>6126</v>
      </c>
      <c r="J52" s="30"/>
      <c r="K52" s="29">
        <f>+I52*0.3</f>
        <v>1837.8</v>
      </c>
      <c r="L52" s="28">
        <f t="shared" ref="L52" si="41">+I52+K52</f>
        <v>7963.8</v>
      </c>
    </row>
    <row r="53" spans="2:12" s="27" customFormat="1" ht="15.75" customHeight="1" x14ac:dyDescent="0.2">
      <c r="B53" s="25" t="s">
        <v>12</v>
      </c>
      <c r="C53" s="42">
        <v>43656</v>
      </c>
      <c r="D53" s="26">
        <v>53520</v>
      </c>
      <c r="E53" s="24" t="s">
        <v>1223</v>
      </c>
      <c r="F53" s="38" t="s">
        <v>5366</v>
      </c>
      <c r="G53" s="31" t="s">
        <v>1847</v>
      </c>
      <c r="H53" s="38" t="s">
        <v>1902</v>
      </c>
      <c r="I53" s="29">
        <f t="shared" ref="I53:I58" si="42">155.48*30</f>
        <v>4664.3999999999996</v>
      </c>
      <c r="J53" s="30"/>
      <c r="K53" s="29">
        <f>+I53*0.7</f>
        <v>3265.0799999999995</v>
      </c>
      <c r="L53" s="28">
        <f>+I53+K53</f>
        <v>7929.48</v>
      </c>
    </row>
    <row r="54" spans="2:12" s="27" customFormat="1" ht="15.75" customHeight="1" x14ac:dyDescent="0.2">
      <c r="B54" s="25" t="s">
        <v>15</v>
      </c>
      <c r="C54" s="42">
        <v>43719</v>
      </c>
      <c r="D54" s="26">
        <v>53520</v>
      </c>
      <c r="E54" s="24" t="s">
        <v>1223</v>
      </c>
      <c r="F54" s="38" t="s">
        <v>5366</v>
      </c>
      <c r="G54" s="31" t="s">
        <v>1847</v>
      </c>
      <c r="H54" s="38" t="s">
        <v>1902</v>
      </c>
      <c r="I54" s="29">
        <f t="shared" si="42"/>
        <v>4664.3999999999996</v>
      </c>
      <c r="J54" s="30"/>
      <c r="K54" s="29">
        <f>+I54*0.7</f>
        <v>3265.0799999999995</v>
      </c>
      <c r="L54" s="28">
        <f>+I54+K54</f>
        <v>7929.48</v>
      </c>
    </row>
    <row r="55" spans="2:12" s="27" customFormat="1" ht="15.75" customHeight="1" x14ac:dyDescent="0.2">
      <c r="B55" s="25" t="s">
        <v>12</v>
      </c>
      <c r="C55" s="42">
        <v>43714</v>
      </c>
      <c r="D55" s="26">
        <v>56350</v>
      </c>
      <c r="E55" s="24" t="s">
        <v>5395</v>
      </c>
      <c r="F55" s="38" t="s">
        <v>5396</v>
      </c>
      <c r="G55" s="31" t="s">
        <v>13</v>
      </c>
      <c r="H55" s="38" t="s">
        <v>1902</v>
      </c>
      <c r="I55" s="29">
        <f t="shared" si="42"/>
        <v>4664.3999999999996</v>
      </c>
      <c r="J55" s="30"/>
      <c r="K55" s="29">
        <f t="shared" ref="K55:K56" si="43">+I55*0.7</f>
        <v>3265.0799999999995</v>
      </c>
      <c r="L55" s="28">
        <f t="shared" ref="L55:L56" si="44">+I55+K55</f>
        <v>7929.48</v>
      </c>
    </row>
    <row r="56" spans="2:12" s="27" customFormat="1" ht="15.75" customHeight="1" x14ac:dyDescent="0.2">
      <c r="B56" s="25" t="s">
        <v>15</v>
      </c>
      <c r="C56" s="42">
        <v>43733</v>
      </c>
      <c r="D56" s="26">
        <v>56350</v>
      </c>
      <c r="E56" s="24" t="s">
        <v>5395</v>
      </c>
      <c r="F56" s="38" t="s">
        <v>5396</v>
      </c>
      <c r="G56" s="31" t="s">
        <v>13</v>
      </c>
      <c r="H56" s="38" t="s">
        <v>1902</v>
      </c>
      <c r="I56" s="29">
        <f t="shared" si="42"/>
        <v>4664.3999999999996</v>
      </c>
      <c r="J56" s="30"/>
      <c r="K56" s="29">
        <f t="shared" si="43"/>
        <v>3265.0799999999995</v>
      </c>
      <c r="L56" s="28">
        <f t="shared" si="44"/>
        <v>7929.48</v>
      </c>
    </row>
    <row r="57" spans="2:12" s="27" customFormat="1" ht="15.75" customHeight="1" x14ac:dyDescent="0.2">
      <c r="B57" s="25" t="s">
        <v>12</v>
      </c>
      <c r="C57" s="42">
        <v>43684</v>
      </c>
      <c r="D57" s="26">
        <v>52940</v>
      </c>
      <c r="E57" s="24" t="s">
        <v>1586</v>
      </c>
      <c r="F57" s="38" t="s">
        <v>4067</v>
      </c>
      <c r="G57" s="31" t="s">
        <v>1839</v>
      </c>
      <c r="H57" s="38" t="s">
        <v>1902</v>
      </c>
      <c r="I57" s="29">
        <f t="shared" si="42"/>
        <v>4664.3999999999996</v>
      </c>
      <c r="J57" s="30"/>
      <c r="K57" s="29">
        <f t="shared" ref="K57:K58" si="45">+I57*0.7</f>
        <v>3265.0799999999995</v>
      </c>
      <c r="L57" s="28">
        <f t="shared" ref="L57:L58" si="46">+I57+K57</f>
        <v>7929.48</v>
      </c>
    </row>
    <row r="58" spans="2:12" s="27" customFormat="1" ht="15.75" customHeight="1" x14ac:dyDescent="0.2">
      <c r="B58" s="25" t="s">
        <v>15</v>
      </c>
      <c r="C58" s="42">
        <v>43703</v>
      </c>
      <c r="D58" s="26">
        <v>52940</v>
      </c>
      <c r="E58" s="24" t="s">
        <v>1586</v>
      </c>
      <c r="F58" s="38" t="s">
        <v>4067</v>
      </c>
      <c r="G58" s="31" t="s">
        <v>1839</v>
      </c>
      <c r="H58" s="38" t="s">
        <v>1902</v>
      </c>
      <c r="I58" s="29">
        <f t="shared" si="42"/>
        <v>4664.3999999999996</v>
      </c>
      <c r="J58" s="30"/>
      <c r="K58" s="29">
        <f t="shared" si="45"/>
        <v>3265.0799999999995</v>
      </c>
      <c r="L58" s="28">
        <f t="shared" si="46"/>
        <v>7929.48</v>
      </c>
    </row>
    <row r="59" spans="2:12" s="27" customFormat="1" ht="15.75" customHeight="1" x14ac:dyDescent="0.2">
      <c r="B59" s="25" t="s">
        <v>15</v>
      </c>
      <c r="C59" s="42">
        <v>43690</v>
      </c>
      <c r="D59" s="26">
        <v>56100</v>
      </c>
      <c r="E59" s="24" t="s">
        <v>1845</v>
      </c>
      <c r="F59" s="38" t="str">
        <f>VLOOKUP(E59,DATOS3,8,0)</f>
        <v>HEME-830701-KA8</v>
      </c>
      <c r="G59" s="31" t="s">
        <v>14</v>
      </c>
      <c r="H59" s="38" t="str">
        <f>VLOOKUP(E59,DATOS3,5,0)</f>
        <v>CAPTURISTA</v>
      </c>
      <c r="I59" s="29">
        <f t="shared" ref="I59:I60" si="47">166.3*30</f>
        <v>4989</v>
      </c>
      <c r="J59" s="30"/>
      <c r="K59" s="29">
        <f>+I59*0.3</f>
        <v>1496.7</v>
      </c>
      <c r="L59" s="28">
        <f>+I59+K59</f>
        <v>6485.7</v>
      </c>
    </row>
    <row r="60" spans="2:12" s="27" customFormat="1" ht="15.75" customHeight="1" x14ac:dyDescent="0.2">
      <c r="B60" s="25" t="s">
        <v>12</v>
      </c>
      <c r="C60" s="42">
        <v>43705</v>
      </c>
      <c r="D60" s="26">
        <v>56100</v>
      </c>
      <c r="E60" s="24" t="s">
        <v>1845</v>
      </c>
      <c r="F60" s="38" t="str">
        <f t="shared" ref="F60" si="48">VLOOKUP(E60,DATOS3,8,0)</f>
        <v>HEME-830701-KA8</v>
      </c>
      <c r="G60" s="31" t="s">
        <v>14</v>
      </c>
      <c r="H60" s="38" t="str">
        <f t="shared" ref="H60" si="49">VLOOKUP(E60,DATOS3,5,0)</f>
        <v>CAPTURISTA</v>
      </c>
      <c r="I60" s="29">
        <f t="shared" si="47"/>
        <v>4989</v>
      </c>
      <c r="J60" s="30"/>
      <c r="K60" s="29">
        <f>+I60*0.3</f>
        <v>1496.7</v>
      </c>
      <c r="L60" s="28">
        <f t="shared" si="24"/>
        <v>6485.7</v>
      </c>
    </row>
    <row r="61" spans="2:12" s="27" customFormat="1" ht="15.75" customHeight="1" x14ac:dyDescent="0.2">
      <c r="B61" s="25" t="s">
        <v>12</v>
      </c>
      <c r="C61" s="42">
        <v>43714</v>
      </c>
      <c r="D61" s="26">
        <v>56370</v>
      </c>
      <c r="E61" s="24" t="s">
        <v>1677</v>
      </c>
      <c r="F61" s="38" t="str">
        <f>VLOOKUP(E61,DATOS3,8,0)</f>
        <v>JIRJ-930618-</v>
      </c>
      <c r="G61" s="31" t="s">
        <v>1839</v>
      </c>
      <c r="H61" s="38" t="s">
        <v>1902</v>
      </c>
      <c r="I61" s="29">
        <f t="shared" ref="I61:I64" si="50">155.48*30</f>
        <v>4664.3999999999996</v>
      </c>
      <c r="J61" s="30"/>
      <c r="K61" s="29">
        <f t="shared" ref="K61:K62" si="51">+I61*0.7</f>
        <v>3265.0799999999995</v>
      </c>
      <c r="L61" s="28">
        <f t="shared" si="24"/>
        <v>7929.48</v>
      </c>
    </row>
    <row r="62" spans="2:12" s="27" customFormat="1" ht="15.75" customHeight="1" x14ac:dyDescent="0.2">
      <c r="B62" s="25" t="s">
        <v>15</v>
      </c>
      <c r="C62" s="42">
        <v>43731</v>
      </c>
      <c r="D62" s="26">
        <v>56370</v>
      </c>
      <c r="E62" s="24" t="s">
        <v>1677</v>
      </c>
      <c r="F62" s="38" t="str">
        <f>VLOOKUP(E62,DATOS3,8,0)</f>
        <v>JIRJ-930618-</v>
      </c>
      <c r="G62" s="31" t="s">
        <v>1839</v>
      </c>
      <c r="H62" s="38" t="s">
        <v>1902</v>
      </c>
      <c r="I62" s="29">
        <f t="shared" si="50"/>
        <v>4664.3999999999996</v>
      </c>
      <c r="J62" s="30"/>
      <c r="K62" s="29">
        <f t="shared" si="51"/>
        <v>3265.0799999999995</v>
      </c>
      <c r="L62" s="28">
        <f t="shared" si="24"/>
        <v>7929.48</v>
      </c>
    </row>
    <row r="63" spans="2:12" s="27" customFormat="1" ht="15.75" customHeight="1" x14ac:dyDescent="0.2">
      <c r="B63" s="25" t="s">
        <v>12</v>
      </c>
      <c r="C63" s="42">
        <v>43714</v>
      </c>
      <c r="D63" s="26">
        <v>56380</v>
      </c>
      <c r="E63" s="24" t="s">
        <v>5397</v>
      </c>
      <c r="F63" s="38" t="s">
        <v>5398</v>
      </c>
      <c r="G63" s="31" t="s">
        <v>13</v>
      </c>
      <c r="H63" s="38" t="s">
        <v>1902</v>
      </c>
      <c r="I63" s="29">
        <f t="shared" si="50"/>
        <v>4664.3999999999996</v>
      </c>
      <c r="J63" s="30"/>
      <c r="K63" s="29">
        <f t="shared" ref="K63:K64" si="52">+I63*0.7</f>
        <v>3265.0799999999995</v>
      </c>
      <c r="L63" s="28">
        <f t="shared" ref="L63:L64" si="53">+I63+K63</f>
        <v>7929.48</v>
      </c>
    </row>
    <row r="64" spans="2:12" s="27" customFormat="1" ht="15.75" customHeight="1" x14ac:dyDescent="0.2">
      <c r="B64" s="25" t="s">
        <v>15</v>
      </c>
      <c r="C64" s="42">
        <v>43721</v>
      </c>
      <c r="D64" s="26">
        <v>56380</v>
      </c>
      <c r="E64" s="24" t="s">
        <v>5397</v>
      </c>
      <c r="F64" s="38" t="s">
        <v>5398</v>
      </c>
      <c r="G64" s="31" t="s">
        <v>13</v>
      </c>
      <c r="H64" s="38" t="s">
        <v>1902</v>
      </c>
      <c r="I64" s="29">
        <f t="shared" si="50"/>
        <v>4664.3999999999996</v>
      </c>
      <c r="J64" s="30"/>
      <c r="K64" s="29">
        <f t="shared" si="52"/>
        <v>3265.0799999999995</v>
      </c>
      <c r="L64" s="28">
        <f t="shared" si="53"/>
        <v>7929.48</v>
      </c>
    </row>
    <row r="65" spans="2:12" s="27" customFormat="1" ht="15.75" customHeight="1" x14ac:dyDescent="0.2">
      <c r="B65" s="25" t="s">
        <v>15</v>
      </c>
      <c r="C65" s="42">
        <v>43682</v>
      </c>
      <c r="D65" s="26">
        <v>237</v>
      </c>
      <c r="E65" s="24" t="s">
        <v>5399</v>
      </c>
      <c r="F65" s="38" t="s">
        <v>5400</v>
      </c>
      <c r="G65" s="31" t="s">
        <v>5435</v>
      </c>
      <c r="H65" s="38" t="s">
        <v>5394</v>
      </c>
      <c r="I65" s="29">
        <f>232.57*30</f>
        <v>6977.0999999999995</v>
      </c>
      <c r="J65" s="30"/>
      <c r="K65" s="29">
        <f>+I65*0.3</f>
        <v>2093.1299999999997</v>
      </c>
      <c r="L65" s="28">
        <f>+I65+K65</f>
        <v>9070.23</v>
      </c>
    </row>
    <row r="66" spans="2:12" s="27" customFormat="1" ht="15.75" customHeight="1" x14ac:dyDescent="0.2">
      <c r="B66" s="25" t="s">
        <v>15</v>
      </c>
      <c r="C66" s="42">
        <v>43677</v>
      </c>
      <c r="D66" s="26">
        <v>422</v>
      </c>
      <c r="E66" s="24" t="s">
        <v>5401</v>
      </c>
      <c r="F66" s="38" t="s">
        <v>5403</v>
      </c>
      <c r="G66" s="31" t="s">
        <v>5393</v>
      </c>
      <c r="H66" s="38" t="s">
        <v>5394</v>
      </c>
      <c r="I66" s="29">
        <f>161.73*30</f>
        <v>4851.8999999999996</v>
      </c>
      <c r="J66" s="30"/>
      <c r="K66" s="29">
        <f>+I66*0.3</f>
        <v>1455.57</v>
      </c>
      <c r="L66" s="28">
        <f>+I66+K66</f>
        <v>6307.4699999999993</v>
      </c>
    </row>
    <row r="67" spans="2:12" s="27" customFormat="1" ht="15.75" customHeight="1" x14ac:dyDescent="0.2">
      <c r="B67" s="25" t="s">
        <v>15</v>
      </c>
      <c r="C67" s="42">
        <v>43677</v>
      </c>
      <c r="D67" s="26">
        <v>424</v>
      </c>
      <c r="E67" s="24" t="s">
        <v>5402</v>
      </c>
      <c r="F67" s="38" t="s">
        <v>5404</v>
      </c>
      <c r="G67" s="31" t="s">
        <v>5393</v>
      </c>
      <c r="H67" s="38" t="s">
        <v>5394</v>
      </c>
      <c r="I67" s="29">
        <f>201.44*30</f>
        <v>6043.2</v>
      </c>
      <c r="J67" s="30"/>
      <c r="K67" s="29">
        <f>+I67*0.3</f>
        <v>1812.9599999999998</v>
      </c>
      <c r="L67" s="28">
        <f>+I67+K67</f>
        <v>7856.16</v>
      </c>
    </row>
    <row r="68" spans="2:12" s="27" customFormat="1" ht="15.75" customHeight="1" x14ac:dyDescent="0.2">
      <c r="B68" s="25" t="s">
        <v>12</v>
      </c>
      <c r="C68" s="42">
        <v>43648</v>
      </c>
      <c r="D68" s="26">
        <v>56310</v>
      </c>
      <c r="E68" s="24" t="s">
        <v>5405</v>
      </c>
      <c r="F68" s="38" t="s">
        <v>5406</v>
      </c>
      <c r="G68" s="31" t="s">
        <v>1839</v>
      </c>
      <c r="H68" s="38" t="s">
        <v>1902</v>
      </c>
      <c r="I68" s="29">
        <f t="shared" ref="I68:I69" si="54">155.48*30</f>
        <v>4664.3999999999996</v>
      </c>
      <c r="J68" s="30"/>
      <c r="K68" s="29">
        <f t="shared" ref="K68:K69" si="55">+I68*0.7</f>
        <v>3265.0799999999995</v>
      </c>
      <c r="L68" s="28">
        <f t="shared" ref="L68:L69" si="56">+I68+K68</f>
        <v>7929.48</v>
      </c>
    </row>
    <row r="69" spans="2:12" s="27" customFormat="1" ht="15.75" customHeight="1" x14ac:dyDescent="0.2">
      <c r="B69" s="25" t="s">
        <v>15</v>
      </c>
      <c r="C69" s="42">
        <v>43728</v>
      </c>
      <c r="D69" s="26">
        <v>56310</v>
      </c>
      <c r="E69" s="24" t="s">
        <v>5405</v>
      </c>
      <c r="F69" s="38" t="s">
        <v>5406</v>
      </c>
      <c r="G69" s="31" t="s">
        <v>1839</v>
      </c>
      <c r="H69" s="38" t="s">
        <v>1902</v>
      </c>
      <c r="I69" s="29">
        <f t="shared" si="54"/>
        <v>4664.3999999999996</v>
      </c>
      <c r="J69" s="30"/>
      <c r="K69" s="29">
        <f t="shared" si="55"/>
        <v>3265.0799999999995</v>
      </c>
      <c r="L69" s="28">
        <f t="shared" si="56"/>
        <v>7929.48</v>
      </c>
    </row>
    <row r="70" spans="2:12" s="27" customFormat="1" ht="15.75" customHeight="1" x14ac:dyDescent="0.2">
      <c r="B70" s="25" t="s">
        <v>12</v>
      </c>
      <c r="C70" s="42">
        <v>43647</v>
      </c>
      <c r="D70" s="26">
        <v>56250</v>
      </c>
      <c r="E70" s="24" t="s">
        <v>5407</v>
      </c>
      <c r="F70" s="38" t="s">
        <v>5408</v>
      </c>
      <c r="G70" s="31" t="s">
        <v>13</v>
      </c>
      <c r="H70" s="38" t="s">
        <v>1892</v>
      </c>
      <c r="I70" s="29">
        <f>166.3*30</f>
        <v>4989</v>
      </c>
      <c r="J70" s="30"/>
      <c r="K70" s="29">
        <f t="shared" ref="K70:K71" si="57">+I70*0.7</f>
        <v>3492.2999999999997</v>
      </c>
      <c r="L70" s="28">
        <f t="shared" ref="L70:L71" si="58">+I70+K70</f>
        <v>8481.2999999999993</v>
      </c>
    </row>
    <row r="71" spans="2:12" s="27" customFormat="1" ht="15.75" customHeight="1" x14ac:dyDescent="0.2">
      <c r="B71" s="25" t="s">
        <v>15</v>
      </c>
      <c r="C71" s="42">
        <v>43719</v>
      </c>
      <c r="D71" s="26">
        <v>56250</v>
      </c>
      <c r="E71" s="24" t="s">
        <v>5407</v>
      </c>
      <c r="F71" s="38" t="s">
        <v>5408</v>
      </c>
      <c r="G71" s="31" t="s">
        <v>13</v>
      </c>
      <c r="H71" s="38" t="s">
        <v>1892</v>
      </c>
      <c r="I71" s="29">
        <f>166.3*30</f>
        <v>4989</v>
      </c>
      <c r="J71" s="30"/>
      <c r="K71" s="29">
        <f t="shared" si="57"/>
        <v>3492.2999999999997</v>
      </c>
      <c r="L71" s="28">
        <f t="shared" si="58"/>
        <v>8481.2999999999993</v>
      </c>
    </row>
    <row r="72" spans="2:12" s="27" customFormat="1" ht="15.75" customHeight="1" x14ac:dyDescent="0.2">
      <c r="B72" s="25" t="s">
        <v>12</v>
      </c>
      <c r="C72" s="42">
        <v>43669</v>
      </c>
      <c r="D72" s="26">
        <v>477</v>
      </c>
      <c r="E72" s="24" t="s">
        <v>5409</v>
      </c>
      <c r="F72" s="38" t="s">
        <v>5410</v>
      </c>
      <c r="G72" s="31" t="s">
        <v>14</v>
      </c>
      <c r="H72" s="38" t="s">
        <v>1965</v>
      </c>
      <c r="I72" s="29">
        <f>384.62*30</f>
        <v>11538.6</v>
      </c>
      <c r="J72" s="30"/>
      <c r="K72" s="29">
        <f>+I72*0.3</f>
        <v>3461.58</v>
      </c>
      <c r="L72" s="28">
        <f>+I72+K72</f>
        <v>15000.18</v>
      </c>
    </row>
    <row r="73" spans="2:12" s="27" customFormat="1" ht="15.75" customHeight="1" x14ac:dyDescent="0.2">
      <c r="B73" s="25" t="s">
        <v>15</v>
      </c>
      <c r="C73" s="42">
        <v>43668</v>
      </c>
      <c r="D73" s="26">
        <v>5566</v>
      </c>
      <c r="E73" s="24" t="s">
        <v>5043</v>
      </c>
      <c r="F73" s="38" t="s">
        <v>2772</v>
      </c>
      <c r="G73" s="31" t="s">
        <v>50</v>
      </c>
      <c r="H73" s="38" t="str">
        <f>VLOOKUP(E73,DATOS3,5,0)</f>
        <v>AYUDANTE GENERAL</v>
      </c>
      <c r="I73" s="29">
        <f t="shared" ref="I73:I80" si="59">155.48*30</f>
        <v>4664.3999999999996</v>
      </c>
      <c r="J73" s="30"/>
      <c r="K73" s="29">
        <v>2863.4706743471847</v>
      </c>
      <c r="L73" s="28">
        <f>+I73+K73</f>
        <v>7527.8706743471848</v>
      </c>
    </row>
    <row r="74" spans="2:12" s="27" customFormat="1" ht="15.75" customHeight="1" x14ac:dyDescent="0.2">
      <c r="B74" s="25" t="s">
        <v>12</v>
      </c>
      <c r="C74" s="42">
        <v>43670</v>
      </c>
      <c r="D74" s="26">
        <v>5566</v>
      </c>
      <c r="E74" s="24" t="s">
        <v>5043</v>
      </c>
      <c r="F74" s="38" t="s">
        <v>2772</v>
      </c>
      <c r="G74" s="31" t="s">
        <v>50</v>
      </c>
      <c r="H74" s="38" t="str">
        <f>VLOOKUP(E74,DATOS3,5,0)</f>
        <v>AYUDANTE GENERAL</v>
      </c>
      <c r="I74" s="29">
        <f t="shared" si="59"/>
        <v>4664.3999999999996</v>
      </c>
      <c r="J74" s="30"/>
      <c r="K74" s="29">
        <f t="shared" ref="K74:K76" si="60">+I74*0.7</f>
        <v>3265.0799999999995</v>
      </c>
      <c r="L74" s="28">
        <f>+I74+K74</f>
        <v>7929.48</v>
      </c>
    </row>
    <row r="75" spans="2:12" s="27" customFormat="1" ht="15.75" customHeight="1" x14ac:dyDescent="0.2">
      <c r="B75" s="25" t="s">
        <v>15</v>
      </c>
      <c r="C75" s="42">
        <v>43616</v>
      </c>
      <c r="D75" s="26" t="s">
        <v>1822</v>
      </c>
      <c r="E75" s="24" t="s">
        <v>1817</v>
      </c>
      <c r="F75" s="38" t="str">
        <f t="shared" ref="F75:F83" si="61">VLOOKUP(E75,DATOS3,8,0)</f>
        <v>MEGA-900719-E69</v>
      </c>
      <c r="G75" s="31" t="s">
        <v>1827</v>
      </c>
      <c r="H75" s="38" t="str">
        <f t="shared" ref="H75:H83" si="62">VLOOKUP(E75,DATOS3,5,0)</f>
        <v>AYUDANTE GENERAL</v>
      </c>
      <c r="I75" s="29">
        <f t="shared" si="59"/>
        <v>4664.3999999999996</v>
      </c>
      <c r="J75" s="30"/>
      <c r="K75" s="29">
        <f t="shared" si="60"/>
        <v>3265.0799999999995</v>
      </c>
      <c r="L75" s="28">
        <f t="shared" ref="L75:L96" si="63">+I75+K75</f>
        <v>7929.48</v>
      </c>
    </row>
    <row r="76" spans="2:12" s="27" customFormat="1" ht="15.75" customHeight="1" x14ac:dyDescent="0.2">
      <c r="B76" s="25" t="s">
        <v>12</v>
      </c>
      <c r="C76" s="42">
        <v>43623</v>
      </c>
      <c r="D76" s="26" t="s">
        <v>1822</v>
      </c>
      <c r="E76" s="24" t="s">
        <v>1817</v>
      </c>
      <c r="F76" s="38" t="str">
        <f t="shared" si="61"/>
        <v>MEGA-900719-E69</v>
      </c>
      <c r="G76" s="31" t="s">
        <v>1827</v>
      </c>
      <c r="H76" s="38" t="str">
        <f t="shared" si="62"/>
        <v>AYUDANTE GENERAL</v>
      </c>
      <c r="I76" s="29">
        <f t="shared" si="59"/>
        <v>4664.3999999999996</v>
      </c>
      <c r="J76" s="30"/>
      <c r="K76" s="29">
        <f t="shared" si="60"/>
        <v>3265.0799999999995</v>
      </c>
      <c r="L76" s="28">
        <f t="shared" si="63"/>
        <v>7929.48</v>
      </c>
    </row>
    <row r="77" spans="2:12" s="27" customFormat="1" ht="15.75" customHeight="1" x14ac:dyDescent="0.2">
      <c r="B77" s="25" t="s">
        <v>12</v>
      </c>
      <c r="C77" s="42">
        <v>43647</v>
      </c>
      <c r="D77" s="26">
        <v>55440</v>
      </c>
      <c r="E77" s="24" t="s">
        <v>1805</v>
      </c>
      <c r="F77" s="38" t="str">
        <f t="shared" si="61"/>
        <v>MEGA-710530-CU2</v>
      </c>
      <c r="G77" s="31" t="s">
        <v>17</v>
      </c>
      <c r="H77" s="38" t="str">
        <f t="shared" si="62"/>
        <v>LECTURISTA NOTIFICADOR</v>
      </c>
      <c r="I77" s="29">
        <f t="shared" si="59"/>
        <v>4664.3999999999996</v>
      </c>
      <c r="J77" s="30"/>
      <c r="K77" s="29">
        <f t="shared" ref="K77:K80" si="64">+I77*0.7</f>
        <v>3265.0799999999995</v>
      </c>
      <c r="L77" s="28">
        <f t="shared" si="63"/>
        <v>7929.48</v>
      </c>
    </row>
    <row r="78" spans="2:12" s="27" customFormat="1" ht="15.75" customHeight="1" x14ac:dyDescent="0.2">
      <c r="B78" s="25" t="s">
        <v>15</v>
      </c>
      <c r="C78" s="42">
        <v>43728</v>
      </c>
      <c r="D78" s="26">
        <v>55440</v>
      </c>
      <c r="E78" s="24" t="s">
        <v>1805</v>
      </c>
      <c r="F78" s="38" t="str">
        <f t="shared" si="61"/>
        <v>MEGA-710530-CU2</v>
      </c>
      <c r="G78" s="31" t="s">
        <v>17</v>
      </c>
      <c r="H78" s="38" t="str">
        <f t="shared" si="62"/>
        <v>LECTURISTA NOTIFICADOR</v>
      </c>
      <c r="I78" s="29">
        <f t="shared" si="59"/>
        <v>4664.3999999999996</v>
      </c>
      <c r="J78" s="30"/>
      <c r="K78" s="29">
        <f t="shared" si="64"/>
        <v>3265.0799999999995</v>
      </c>
      <c r="L78" s="28">
        <f t="shared" si="63"/>
        <v>7929.48</v>
      </c>
    </row>
    <row r="79" spans="2:12" s="27" customFormat="1" ht="15.75" customHeight="1" x14ac:dyDescent="0.2">
      <c r="B79" s="25" t="s">
        <v>12</v>
      </c>
      <c r="C79" s="42">
        <v>43648</v>
      </c>
      <c r="D79" s="26">
        <v>55810</v>
      </c>
      <c r="E79" s="24" t="s">
        <v>1832</v>
      </c>
      <c r="F79" s="38" t="str">
        <f t="shared" si="61"/>
        <v>MERK-880802-UFA</v>
      </c>
      <c r="G79" s="31" t="s">
        <v>17</v>
      </c>
      <c r="H79" s="38" t="str">
        <f t="shared" si="62"/>
        <v>LECTURISTA NOTIFICADOR</v>
      </c>
      <c r="I79" s="29">
        <f t="shared" si="59"/>
        <v>4664.3999999999996</v>
      </c>
      <c r="J79" s="30"/>
      <c r="K79" s="29">
        <f t="shared" si="64"/>
        <v>3265.0799999999995</v>
      </c>
      <c r="L79" s="28">
        <f t="shared" si="63"/>
        <v>7929.48</v>
      </c>
    </row>
    <row r="80" spans="2:12" s="27" customFormat="1" ht="15.75" customHeight="1" x14ac:dyDescent="0.2">
      <c r="B80" s="25" t="s">
        <v>15</v>
      </c>
      <c r="C80" s="42">
        <v>43682</v>
      </c>
      <c r="D80" s="26">
        <v>55810</v>
      </c>
      <c r="E80" s="24" t="s">
        <v>1832</v>
      </c>
      <c r="F80" s="38" t="str">
        <f t="shared" si="61"/>
        <v>MERK-880802-UFA</v>
      </c>
      <c r="G80" s="31" t="s">
        <v>17</v>
      </c>
      <c r="H80" s="38" t="str">
        <f t="shared" si="62"/>
        <v>LECTURISTA NOTIFICADOR</v>
      </c>
      <c r="I80" s="29">
        <f t="shared" si="59"/>
        <v>4664.3999999999996</v>
      </c>
      <c r="J80" s="30"/>
      <c r="K80" s="29">
        <f t="shared" si="64"/>
        <v>3265.0799999999995</v>
      </c>
      <c r="L80" s="28">
        <f t="shared" si="63"/>
        <v>7929.48</v>
      </c>
    </row>
    <row r="81" spans="2:12" s="27" customFormat="1" ht="15.75" customHeight="1" x14ac:dyDescent="0.2">
      <c r="B81" s="25" t="s">
        <v>15</v>
      </c>
      <c r="C81" s="42">
        <v>43734</v>
      </c>
      <c r="D81" s="26">
        <v>5593</v>
      </c>
      <c r="E81" s="24" t="s">
        <v>5158</v>
      </c>
      <c r="F81" s="38" t="s">
        <v>2814</v>
      </c>
      <c r="G81" s="31" t="s">
        <v>17</v>
      </c>
      <c r="H81" s="38" t="str">
        <f>VLOOKUP(E81,DATOS3,5,0)</f>
        <v>AYUDANTE GENERAL</v>
      </c>
      <c r="I81" s="29">
        <f t="shared" ref="I81" si="65">155.48*30</f>
        <v>4664.3999999999996</v>
      </c>
      <c r="J81" s="30"/>
      <c r="K81" s="29">
        <f>+I81*0.7</f>
        <v>3265.0799999999995</v>
      </c>
      <c r="L81" s="28">
        <f>+I81+K81</f>
        <v>7929.48</v>
      </c>
    </row>
    <row r="82" spans="2:12" s="27" customFormat="1" ht="15.75" customHeight="1" x14ac:dyDescent="0.2">
      <c r="B82" s="25" t="s">
        <v>12</v>
      </c>
      <c r="C82" s="42">
        <v>43649</v>
      </c>
      <c r="D82" s="26">
        <v>55880</v>
      </c>
      <c r="E82" s="24" t="s">
        <v>1864</v>
      </c>
      <c r="F82" s="38" t="str">
        <f t="shared" si="61"/>
        <v>OOPL-851209-SL2</v>
      </c>
      <c r="G82" s="31" t="s">
        <v>17</v>
      </c>
      <c r="H82" s="38" t="str">
        <f t="shared" si="62"/>
        <v>MENSAJERA</v>
      </c>
      <c r="I82" s="29">
        <f>134.33*30</f>
        <v>4029.9000000000005</v>
      </c>
      <c r="J82" s="30"/>
      <c r="K82" s="29">
        <f t="shared" ref="K82:K83" si="66">+I82*0.7</f>
        <v>2820.9300000000003</v>
      </c>
      <c r="L82" s="28">
        <f t="shared" si="63"/>
        <v>6850.8300000000008</v>
      </c>
    </row>
    <row r="83" spans="2:12" s="27" customFormat="1" ht="15.75" customHeight="1" x14ac:dyDescent="0.2">
      <c r="B83" s="25" t="s">
        <v>15</v>
      </c>
      <c r="C83" s="42">
        <v>43731</v>
      </c>
      <c r="D83" s="26">
        <v>55880</v>
      </c>
      <c r="E83" s="24" t="s">
        <v>1864</v>
      </c>
      <c r="F83" s="38" t="str">
        <f t="shared" si="61"/>
        <v>OOPL-851209-SL2</v>
      </c>
      <c r="G83" s="31" t="s">
        <v>17</v>
      </c>
      <c r="H83" s="38" t="str">
        <f t="shared" si="62"/>
        <v>MENSAJERA</v>
      </c>
      <c r="I83" s="29">
        <f>134.33*30</f>
        <v>4029.9000000000005</v>
      </c>
      <c r="J83" s="30"/>
      <c r="K83" s="29">
        <f t="shared" si="66"/>
        <v>2820.9300000000003</v>
      </c>
      <c r="L83" s="28">
        <f t="shared" si="63"/>
        <v>6850.8300000000008</v>
      </c>
    </row>
    <row r="84" spans="2:12" s="27" customFormat="1" ht="15.75" customHeight="1" x14ac:dyDescent="0.2">
      <c r="B84" s="25" t="s">
        <v>12</v>
      </c>
      <c r="C84" s="42">
        <v>43714</v>
      </c>
      <c r="D84" s="26">
        <v>56360</v>
      </c>
      <c r="E84" s="24" t="s">
        <v>5411</v>
      </c>
      <c r="F84" s="38" t="s">
        <v>5412</v>
      </c>
      <c r="G84" s="31" t="s">
        <v>17</v>
      </c>
      <c r="H84" s="38" t="s">
        <v>1902</v>
      </c>
      <c r="I84" s="29">
        <f t="shared" ref="I84:I85" si="67">155.48*30</f>
        <v>4664.3999999999996</v>
      </c>
      <c r="J84" s="30"/>
      <c r="K84" s="29">
        <f>+I84*0.7</f>
        <v>3265.0799999999995</v>
      </c>
      <c r="L84" s="28">
        <f t="shared" ref="L84:L85" si="68">+I84+K84</f>
        <v>7929.48</v>
      </c>
    </row>
    <row r="85" spans="2:12" s="27" customFormat="1" ht="15.75" customHeight="1" x14ac:dyDescent="0.2">
      <c r="B85" s="25" t="s">
        <v>15</v>
      </c>
      <c r="C85" s="42">
        <v>43731</v>
      </c>
      <c r="D85" s="26">
        <v>56360</v>
      </c>
      <c r="E85" s="24" t="s">
        <v>5411</v>
      </c>
      <c r="F85" s="38" t="s">
        <v>5412</v>
      </c>
      <c r="G85" s="31" t="s">
        <v>17</v>
      </c>
      <c r="H85" s="38" t="s">
        <v>1902</v>
      </c>
      <c r="I85" s="29">
        <f t="shared" si="67"/>
        <v>4664.3999999999996</v>
      </c>
      <c r="J85" s="30"/>
      <c r="K85" s="29">
        <f>+I85*0.7</f>
        <v>3265.0799999999995</v>
      </c>
      <c r="L85" s="28">
        <f t="shared" si="68"/>
        <v>7929.48</v>
      </c>
    </row>
    <row r="86" spans="2:12" s="27" customFormat="1" ht="15.75" customHeight="1" x14ac:dyDescent="0.2">
      <c r="B86" s="25" t="s">
        <v>15</v>
      </c>
      <c r="C86" s="42">
        <v>43738</v>
      </c>
      <c r="D86" s="26">
        <v>27510</v>
      </c>
      <c r="E86" s="24" t="s">
        <v>1355</v>
      </c>
      <c r="F86" s="38" t="s">
        <v>2156</v>
      </c>
      <c r="G86" s="31" t="s">
        <v>14</v>
      </c>
      <c r="H86" s="38" t="s">
        <v>1965</v>
      </c>
      <c r="I86" s="29">
        <f>269.42*30</f>
        <v>8082.6</v>
      </c>
      <c r="J86" s="30"/>
      <c r="K86" s="29">
        <f>+I86*0.7</f>
        <v>5657.82</v>
      </c>
      <c r="L86" s="28">
        <f t="shared" ref="L86" si="69">+I86+K86</f>
        <v>13740.42</v>
      </c>
    </row>
    <row r="87" spans="2:12" s="27" customFormat="1" ht="15.75" customHeight="1" x14ac:dyDescent="0.2">
      <c r="B87" s="25" t="s">
        <v>15</v>
      </c>
      <c r="C87" s="42">
        <v>43664</v>
      </c>
      <c r="D87" s="26" t="s">
        <v>1823</v>
      </c>
      <c r="E87" s="24" t="s">
        <v>1818</v>
      </c>
      <c r="F87" s="38" t="str">
        <f>VLOOKUP(E87,DATOS3,8,0)</f>
        <v>PACE-940113-KW9</v>
      </c>
      <c r="G87" s="31" t="s">
        <v>18</v>
      </c>
      <c r="H87" s="38" t="str">
        <f>VLOOKUP(E87,DATOS3,5,0)</f>
        <v>AYUDANTE GENERAL</v>
      </c>
      <c r="I87" s="29">
        <f t="shared" ref="I87:I89" si="70">155.48*30</f>
        <v>4664.3999999999996</v>
      </c>
      <c r="J87" s="30"/>
      <c r="K87" s="29">
        <f t="shared" ref="K87:K89" si="71">+I87*0.7</f>
        <v>3265.0799999999995</v>
      </c>
      <c r="L87" s="28">
        <f t="shared" si="63"/>
        <v>7929.48</v>
      </c>
    </row>
    <row r="88" spans="2:12" s="27" customFormat="1" ht="15.75" customHeight="1" x14ac:dyDescent="0.2">
      <c r="B88" s="25" t="s">
        <v>12</v>
      </c>
      <c r="C88" s="42">
        <v>43675</v>
      </c>
      <c r="D88" s="26" t="s">
        <v>1823</v>
      </c>
      <c r="E88" s="24" t="s">
        <v>1818</v>
      </c>
      <c r="F88" s="38" t="str">
        <f>VLOOKUP(E88,DATOS3,8,0)</f>
        <v>PACE-940113-KW9</v>
      </c>
      <c r="G88" s="31" t="s">
        <v>18</v>
      </c>
      <c r="H88" s="38" t="str">
        <f>VLOOKUP(E88,DATOS3,5,0)</f>
        <v>AYUDANTE GENERAL</v>
      </c>
      <c r="I88" s="29">
        <f t="shared" si="70"/>
        <v>4664.3999999999996</v>
      </c>
      <c r="J88" s="30"/>
      <c r="K88" s="29">
        <f t="shared" si="71"/>
        <v>3265.0799999999995</v>
      </c>
      <c r="L88" s="28">
        <f t="shared" si="63"/>
        <v>7929.48</v>
      </c>
    </row>
    <row r="89" spans="2:12" s="27" customFormat="1" ht="15.75" customHeight="1" x14ac:dyDescent="0.2">
      <c r="B89" s="25" t="s">
        <v>15</v>
      </c>
      <c r="C89" s="42">
        <v>43650</v>
      </c>
      <c r="D89" s="26">
        <v>54020</v>
      </c>
      <c r="E89" s="24" t="s">
        <v>1685</v>
      </c>
      <c r="F89" s="38" t="s">
        <v>5413</v>
      </c>
      <c r="G89" s="31" t="s">
        <v>1839</v>
      </c>
      <c r="H89" s="38" t="str">
        <f>VLOOKUP(E89,DATOS3,5,0)</f>
        <v>AYUDANTE GENERAL</v>
      </c>
      <c r="I89" s="29">
        <f t="shared" si="70"/>
        <v>4664.3999999999996</v>
      </c>
      <c r="J89" s="30"/>
      <c r="K89" s="29">
        <f t="shared" si="71"/>
        <v>3265.0799999999995</v>
      </c>
      <c r="L89" s="28">
        <f t="shared" ref="L89" si="72">+I89+K89</f>
        <v>7929.48</v>
      </c>
    </row>
    <row r="90" spans="2:12" s="27" customFormat="1" ht="15.75" customHeight="1" x14ac:dyDescent="0.2">
      <c r="B90" s="25" t="s">
        <v>15</v>
      </c>
      <c r="C90" s="42">
        <v>43711</v>
      </c>
      <c r="D90" s="26">
        <v>436</v>
      </c>
      <c r="E90" s="24" t="s">
        <v>5414</v>
      </c>
      <c r="F90" s="38" t="s">
        <v>5415</v>
      </c>
      <c r="G90" s="31" t="s">
        <v>5436</v>
      </c>
      <c r="H90" s="38" t="s">
        <v>5394</v>
      </c>
      <c r="I90" s="29">
        <f>161.73*30</f>
        <v>4851.8999999999996</v>
      </c>
      <c r="J90" s="30"/>
      <c r="K90" s="29">
        <f>+I90*0.3</f>
        <v>1455.57</v>
      </c>
      <c r="L90" s="28">
        <f>+I90+K90</f>
        <v>6307.4699999999993</v>
      </c>
    </row>
    <row r="91" spans="2:12" s="27" customFormat="1" ht="15.75" customHeight="1" x14ac:dyDescent="0.2">
      <c r="B91" s="25" t="s">
        <v>15</v>
      </c>
      <c r="C91" s="42">
        <v>43654</v>
      </c>
      <c r="D91" s="26">
        <v>56130</v>
      </c>
      <c r="E91" s="24" t="s">
        <v>1865</v>
      </c>
      <c r="F91" s="38" t="str">
        <f>VLOOKUP(E91,DATOS3,8,0)</f>
        <v>PITL-771002-B63</v>
      </c>
      <c r="G91" s="31" t="s">
        <v>14</v>
      </c>
      <c r="H91" s="38" t="str">
        <f>VLOOKUP(E91,DATOS3,5,0)</f>
        <v>MENSAJERA</v>
      </c>
      <c r="I91" s="29">
        <f>134.33*30</f>
        <v>4029.9000000000005</v>
      </c>
      <c r="J91" s="30"/>
      <c r="K91" s="29">
        <f>+I91*0.7</f>
        <v>2820.9300000000003</v>
      </c>
      <c r="L91" s="28">
        <f t="shared" si="63"/>
        <v>6850.8300000000008</v>
      </c>
    </row>
    <row r="92" spans="2:12" s="27" customFormat="1" ht="15.75" customHeight="1" x14ac:dyDescent="0.2">
      <c r="B92" s="25" t="s">
        <v>12</v>
      </c>
      <c r="C92" s="42">
        <v>43718</v>
      </c>
      <c r="D92" s="26">
        <v>56130</v>
      </c>
      <c r="E92" s="24" t="s">
        <v>1865</v>
      </c>
      <c r="F92" s="38" t="str">
        <f>VLOOKUP(E92,DATOS3,8,0)</f>
        <v>PITL-771002-B63</v>
      </c>
      <c r="G92" s="31" t="s">
        <v>14</v>
      </c>
      <c r="H92" s="38" t="str">
        <f>VLOOKUP(E92,DATOS3,5,0)</f>
        <v>MENSAJERA</v>
      </c>
      <c r="I92" s="29">
        <f>134.33*30</f>
        <v>4029.9000000000005</v>
      </c>
      <c r="J92" s="30"/>
      <c r="K92" s="29">
        <f>+I92*0.7</f>
        <v>2820.9300000000003</v>
      </c>
      <c r="L92" s="28">
        <f t="shared" si="63"/>
        <v>6850.8300000000008</v>
      </c>
    </row>
    <row r="93" spans="2:12" s="27" customFormat="1" ht="15.75" customHeight="1" x14ac:dyDescent="0.2">
      <c r="B93" s="25" t="s">
        <v>12</v>
      </c>
      <c r="C93" s="42">
        <v>43648</v>
      </c>
      <c r="D93" s="26">
        <v>56260</v>
      </c>
      <c r="E93" s="24" t="s">
        <v>5416</v>
      </c>
      <c r="F93" s="38" t="s">
        <v>5417</v>
      </c>
      <c r="G93" s="31" t="s">
        <v>14</v>
      </c>
      <c r="H93" s="38" t="s">
        <v>1892</v>
      </c>
      <c r="I93" s="29">
        <f t="shared" ref="I93:I94" si="73">166.3*30</f>
        <v>4989</v>
      </c>
      <c r="J93" s="30"/>
      <c r="K93" s="29">
        <f t="shared" ref="K93:K94" si="74">+I93*0.7</f>
        <v>3492.2999999999997</v>
      </c>
      <c r="L93" s="28">
        <f t="shared" si="63"/>
        <v>8481.2999999999993</v>
      </c>
    </row>
    <row r="94" spans="2:12" s="27" customFormat="1" ht="15.75" customHeight="1" x14ac:dyDescent="0.2">
      <c r="B94" s="25" t="s">
        <v>15</v>
      </c>
      <c r="C94" s="42">
        <v>43712</v>
      </c>
      <c r="D94" s="26">
        <v>56260</v>
      </c>
      <c r="E94" s="24" t="s">
        <v>5416</v>
      </c>
      <c r="F94" s="38" t="s">
        <v>5417</v>
      </c>
      <c r="G94" s="31" t="s">
        <v>14</v>
      </c>
      <c r="H94" s="38" t="s">
        <v>1892</v>
      </c>
      <c r="I94" s="29">
        <f t="shared" si="73"/>
        <v>4989</v>
      </c>
      <c r="J94" s="30"/>
      <c r="K94" s="29">
        <f t="shared" si="74"/>
        <v>3492.2999999999997</v>
      </c>
      <c r="L94" s="28">
        <f t="shared" si="63"/>
        <v>8481.2999999999993</v>
      </c>
    </row>
    <row r="95" spans="2:12" s="27" customFormat="1" ht="15.75" customHeight="1" x14ac:dyDescent="0.2">
      <c r="B95" s="25" t="s">
        <v>15</v>
      </c>
      <c r="C95" s="42">
        <v>43690</v>
      </c>
      <c r="D95" s="26">
        <v>56220</v>
      </c>
      <c r="E95" s="24" t="s">
        <v>1866</v>
      </c>
      <c r="F95" s="38" t="str">
        <f t="shared" ref="F95:F131" si="75">VLOOKUP(E95,DATOS3,8,0)</f>
        <v>QURA-780211-T30</v>
      </c>
      <c r="G95" s="31" t="s">
        <v>1839</v>
      </c>
      <c r="H95" s="38" t="str">
        <f t="shared" ref="H95:H131" si="76">VLOOKUP(E95,DATOS3,5,0)</f>
        <v>AYUDANTE GENERAL</v>
      </c>
      <c r="I95" s="29">
        <f t="shared" ref="I95:I98" si="77">155.48*30</f>
        <v>4664.3999999999996</v>
      </c>
      <c r="J95" s="30"/>
      <c r="K95" s="29">
        <f t="shared" ref="K95:K100" si="78">+I95*0.7</f>
        <v>3265.0799999999995</v>
      </c>
      <c r="L95" s="28">
        <f t="shared" si="63"/>
        <v>7929.48</v>
      </c>
    </row>
    <row r="96" spans="2:12" s="27" customFormat="1" ht="15.75" customHeight="1" x14ac:dyDescent="0.2">
      <c r="B96" s="25" t="s">
        <v>12</v>
      </c>
      <c r="C96" s="42">
        <v>43705</v>
      </c>
      <c r="D96" s="26">
        <v>56220</v>
      </c>
      <c r="E96" s="24" t="s">
        <v>1866</v>
      </c>
      <c r="F96" s="38" t="str">
        <f t="shared" si="75"/>
        <v>QURA-780211-T30</v>
      </c>
      <c r="G96" s="31" t="s">
        <v>1839</v>
      </c>
      <c r="H96" s="38" t="str">
        <f t="shared" si="76"/>
        <v>AYUDANTE GENERAL</v>
      </c>
      <c r="I96" s="29">
        <f t="shared" si="77"/>
        <v>4664.3999999999996</v>
      </c>
      <c r="J96" s="30"/>
      <c r="K96" s="29">
        <f t="shared" si="78"/>
        <v>3265.0799999999995</v>
      </c>
      <c r="L96" s="28">
        <f t="shared" si="63"/>
        <v>7929.48</v>
      </c>
    </row>
    <row r="97" spans="2:12" s="27" customFormat="1" ht="15.75" customHeight="1" x14ac:dyDescent="0.2">
      <c r="B97" s="25" t="s">
        <v>12</v>
      </c>
      <c r="C97" s="42">
        <v>43690</v>
      </c>
      <c r="D97" s="26">
        <v>478</v>
      </c>
      <c r="E97" s="24" t="s">
        <v>5418</v>
      </c>
      <c r="F97" s="38" t="s">
        <v>5419</v>
      </c>
      <c r="G97" s="31" t="s">
        <v>1873</v>
      </c>
      <c r="H97" s="38" t="s">
        <v>5369</v>
      </c>
      <c r="I97" s="29">
        <f>201.44*30</f>
        <v>6043.2</v>
      </c>
      <c r="J97" s="30"/>
      <c r="K97" s="29">
        <f>+I97*0.3</f>
        <v>1812.9599999999998</v>
      </c>
      <c r="L97" s="28">
        <f>+I97+K97</f>
        <v>7856.16</v>
      </c>
    </row>
    <row r="98" spans="2:12" s="27" customFormat="1" ht="15.75" customHeight="1" x14ac:dyDescent="0.2">
      <c r="B98" s="25" t="s">
        <v>12</v>
      </c>
      <c r="C98" s="42">
        <v>43707</v>
      </c>
      <c r="D98" s="26">
        <v>56210</v>
      </c>
      <c r="E98" s="24" t="s">
        <v>5265</v>
      </c>
      <c r="F98" s="38" t="s">
        <v>5266</v>
      </c>
      <c r="G98" s="31" t="s">
        <v>1839</v>
      </c>
      <c r="H98" s="38" t="str">
        <f t="shared" ref="H98" si="79">VLOOKUP(E98,DATOS3,5,0)</f>
        <v>AYUDANTE GENERAL</v>
      </c>
      <c r="I98" s="29">
        <f t="shared" si="77"/>
        <v>4664.3999999999996</v>
      </c>
      <c r="J98" s="30"/>
      <c r="K98" s="29">
        <f t="shared" ref="K98" si="80">+I98*0.7</f>
        <v>3265.0799999999995</v>
      </c>
      <c r="L98" s="28">
        <f t="shared" ref="L98" si="81">+I98+K98</f>
        <v>7929.48</v>
      </c>
    </row>
    <row r="99" spans="2:12" s="27" customFormat="1" ht="15.75" customHeight="1" x14ac:dyDescent="0.2">
      <c r="B99" s="25" t="s">
        <v>12</v>
      </c>
      <c r="C99" s="42">
        <v>43647</v>
      </c>
      <c r="D99" s="26">
        <v>55900</v>
      </c>
      <c r="E99" s="24" t="s">
        <v>1836</v>
      </c>
      <c r="F99" s="38" t="str">
        <f t="shared" si="75"/>
        <v>RESK-940925-H34</v>
      </c>
      <c r="G99" s="31" t="s">
        <v>14</v>
      </c>
      <c r="H99" s="38" t="str">
        <f t="shared" si="76"/>
        <v>CAPTURISTA</v>
      </c>
      <c r="I99" s="29">
        <f t="shared" ref="I99:I100" si="82">166.3*30</f>
        <v>4989</v>
      </c>
      <c r="J99" s="30"/>
      <c r="K99" s="29">
        <f t="shared" si="78"/>
        <v>3492.2999999999997</v>
      </c>
      <c r="L99" s="28">
        <f t="shared" ref="L99:L131" si="83">+I99+K99</f>
        <v>8481.2999999999993</v>
      </c>
    </row>
    <row r="100" spans="2:12" s="27" customFormat="1" ht="15.75" customHeight="1" x14ac:dyDescent="0.2">
      <c r="B100" s="25" t="s">
        <v>15</v>
      </c>
      <c r="C100" s="42">
        <v>43732</v>
      </c>
      <c r="D100" s="26">
        <v>55900</v>
      </c>
      <c r="E100" s="24" t="s">
        <v>1836</v>
      </c>
      <c r="F100" s="38" t="str">
        <f t="shared" si="75"/>
        <v>RESK-940925-H34</v>
      </c>
      <c r="G100" s="31" t="s">
        <v>14</v>
      </c>
      <c r="H100" s="38" t="str">
        <f t="shared" si="76"/>
        <v>CAPTURISTA</v>
      </c>
      <c r="I100" s="29">
        <f t="shared" si="82"/>
        <v>4989</v>
      </c>
      <c r="J100" s="30"/>
      <c r="K100" s="29">
        <f t="shared" si="78"/>
        <v>3492.2999999999997</v>
      </c>
      <c r="L100" s="28">
        <f t="shared" si="83"/>
        <v>8481.2999999999993</v>
      </c>
    </row>
    <row r="101" spans="2:12" s="27" customFormat="1" ht="15.75" customHeight="1" x14ac:dyDescent="0.2">
      <c r="B101" s="25" t="s">
        <v>12</v>
      </c>
      <c r="C101" s="42">
        <v>43670</v>
      </c>
      <c r="D101" s="26">
        <v>476</v>
      </c>
      <c r="E101" s="24" t="s">
        <v>5420</v>
      </c>
      <c r="F101" s="38" t="s">
        <v>5421</v>
      </c>
      <c r="G101" s="31" t="s">
        <v>1873</v>
      </c>
      <c r="H101" s="38" t="s">
        <v>5369</v>
      </c>
      <c r="I101" s="29">
        <f>201.44*30</f>
        <v>6043.2</v>
      </c>
      <c r="J101" s="30"/>
      <c r="K101" s="29">
        <f>+I101*0.3</f>
        <v>1812.9599999999998</v>
      </c>
      <c r="L101" s="28">
        <f>+I101+K101</f>
        <v>7856.16</v>
      </c>
    </row>
    <row r="102" spans="2:12" s="27" customFormat="1" ht="15.75" customHeight="1" x14ac:dyDescent="0.2">
      <c r="B102" s="25" t="s">
        <v>15</v>
      </c>
      <c r="C102" s="42">
        <v>43682</v>
      </c>
      <c r="D102" s="26">
        <v>412</v>
      </c>
      <c r="E102" s="24" t="s">
        <v>5422</v>
      </c>
      <c r="F102" s="38" t="s">
        <v>5423</v>
      </c>
      <c r="G102" s="31" t="s">
        <v>1873</v>
      </c>
      <c r="H102" s="38" t="s">
        <v>5369</v>
      </c>
      <c r="I102" s="29">
        <f>201.44*30</f>
        <v>6043.2</v>
      </c>
      <c r="J102" s="30"/>
      <c r="K102" s="29">
        <f>+I102*0.3</f>
        <v>1812.9599999999998</v>
      </c>
      <c r="L102" s="28">
        <f>+I102+K102</f>
        <v>7856.16</v>
      </c>
    </row>
    <row r="103" spans="2:12" s="27" customFormat="1" ht="15.75" customHeight="1" x14ac:dyDescent="0.2">
      <c r="B103" s="25" t="s">
        <v>15</v>
      </c>
      <c r="C103" s="42">
        <v>43651</v>
      </c>
      <c r="D103" s="26">
        <v>418</v>
      </c>
      <c r="E103" s="24" t="s">
        <v>1373</v>
      </c>
      <c r="F103" s="38" t="s">
        <v>2179</v>
      </c>
      <c r="G103" s="31" t="s">
        <v>17</v>
      </c>
      <c r="H103" s="38" t="s">
        <v>2024</v>
      </c>
      <c r="I103" s="29">
        <f>162.7*30</f>
        <v>4881</v>
      </c>
      <c r="J103" s="30"/>
      <c r="K103" s="29">
        <f t="shared" ref="K103:K108" si="84">+I103*0.7</f>
        <v>3416.7</v>
      </c>
      <c r="L103" s="28">
        <f t="shared" ref="L103:L108" si="85">+I103+K103</f>
        <v>8297.7000000000007</v>
      </c>
    </row>
    <row r="104" spans="2:12" s="27" customFormat="1" ht="15.75" customHeight="1" x14ac:dyDescent="0.2">
      <c r="B104" s="25" t="s">
        <v>15</v>
      </c>
      <c r="C104" s="42">
        <v>43679</v>
      </c>
      <c r="D104" s="26">
        <v>898</v>
      </c>
      <c r="E104" s="24" t="s">
        <v>1793</v>
      </c>
      <c r="F104" s="38" t="s">
        <v>5424</v>
      </c>
      <c r="G104" s="31" t="s">
        <v>5437</v>
      </c>
      <c r="H104" s="38" t="s">
        <v>1995</v>
      </c>
      <c r="I104" s="29">
        <f>253.13*30</f>
        <v>7593.9</v>
      </c>
      <c r="J104" s="30"/>
      <c r="K104" s="29">
        <f t="shared" si="84"/>
        <v>5315.73</v>
      </c>
      <c r="L104" s="28">
        <f t="shared" si="85"/>
        <v>12909.63</v>
      </c>
    </row>
    <row r="105" spans="2:12" s="27" customFormat="1" ht="15.75" customHeight="1" x14ac:dyDescent="0.2">
      <c r="B105" s="25" t="s">
        <v>12</v>
      </c>
      <c r="C105" s="42">
        <v>43685</v>
      </c>
      <c r="D105" s="26">
        <v>898</v>
      </c>
      <c r="E105" s="24" t="s">
        <v>1793</v>
      </c>
      <c r="F105" s="38" t="s">
        <v>5424</v>
      </c>
      <c r="G105" s="31" t="s">
        <v>5437</v>
      </c>
      <c r="H105" s="38" t="s">
        <v>1995</v>
      </c>
      <c r="I105" s="29">
        <f t="shared" ref="I105:I106" si="86">253.13*30</f>
        <v>7593.9</v>
      </c>
      <c r="J105" s="30"/>
      <c r="K105" s="29">
        <f t="shared" si="84"/>
        <v>5315.73</v>
      </c>
      <c r="L105" s="28">
        <f t="shared" si="85"/>
        <v>12909.63</v>
      </c>
    </row>
    <row r="106" spans="2:12" s="27" customFormat="1" ht="15.75" customHeight="1" x14ac:dyDescent="0.2">
      <c r="B106" s="25" t="s">
        <v>15</v>
      </c>
      <c r="C106" s="42">
        <v>43692</v>
      </c>
      <c r="D106" s="26">
        <v>898</v>
      </c>
      <c r="E106" s="24" t="s">
        <v>1793</v>
      </c>
      <c r="F106" s="38" t="s">
        <v>5424</v>
      </c>
      <c r="G106" s="31" t="s">
        <v>5437</v>
      </c>
      <c r="H106" s="38" t="s">
        <v>1995</v>
      </c>
      <c r="I106" s="29">
        <f t="shared" si="86"/>
        <v>7593.9</v>
      </c>
      <c r="J106" s="30"/>
      <c r="K106" s="29">
        <f t="shared" si="84"/>
        <v>5315.73</v>
      </c>
      <c r="L106" s="28">
        <f t="shared" si="85"/>
        <v>12909.63</v>
      </c>
    </row>
    <row r="107" spans="2:12" s="27" customFormat="1" ht="13.5" customHeight="1" x14ac:dyDescent="0.2">
      <c r="B107" s="25" t="s">
        <v>12</v>
      </c>
      <c r="C107" s="42">
        <v>43703</v>
      </c>
      <c r="D107" s="26" t="s">
        <v>1824</v>
      </c>
      <c r="E107" s="24" t="s">
        <v>1819</v>
      </c>
      <c r="F107" s="38" t="str">
        <f t="shared" si="75"/>
        <v>SAVE-861129-GB5</v>
      </c>
      <c r="G107" s="31" t="s">
        <v>1826</v>
      </c>
      <c r="H107" s="38" t="str">
        <f t="shared" si="76"/>
        <v>AYUDANTE GENERAL</v>
      </c>
      <c r="I107" s="29">
        <f t="shared" ref="I107:I108" si="87">155.48*30</f>
        <v>4664.3999999999996</v>
      </c>
      <c r="J107" s="30"/>
      <c r="K107" s="29">
        <f t="shared" si="84"/>
        <v>3265.0799999999995</v>
      </c>
      <c r="L107" s="28">
        <f t="shared" si="85"/>
        <v>7929.48</v>
      </c>
    </row>
    <row r="108" spans="2:12" s="27" customFormat="1" ht="15.75" customHeight="1" x14ac:dyDescent="0.2">
      <c r="B108" s="25" t="s">
        <v>15</v>
      </c>
      <c r="C108" s="42">
        <v>43707</v>
      </c>
      <c r="D108" s="26" t="s">
        <v>1824</v>
      </c>
      <c r="E108" s="24" t="s">
        <v>1819</v>
      </c>
      <c r="F108" s="38" t="str">
        <f t="shared" si="75"/>
        <v>SAVE-861129-GB5</v>
      </c>
      <c r="G108" s="31" t="s">
        <v>1826</v>
      </c>
      <c r="H108" s="38" t="str">
        <f t="shared" si="76"/>
        <v>AYUDANTE GENERAL</v>
      </c>
      <c r="I108" s="29">
        <f t="shared" si="87"/>
        <v>4664.3999999999996</v>
      </c>
      <c r="J108" s="30"/>
      <c r="K108" s="29">
        <f t="shared" si="84"/>
        <v>3265.0799999999995</v>
      </c>
      <c r="L108" s="28">
        <f t="shared" si="85"/>
        <v>7929.48</v>
      </c>
    </row>
    <row r="109" spans="2:12" s="27" customFormat="1" ht="15.75" customHeight="1" x14ac:dyDescent="0.2">
      <c r="B109" s="25" t="s">
        <v>12</v>
      </c>
      <c r="C109" s="42">
        <v>43648</v>
      </c>
      <c r="D109" s="26">
        <v>55890</v>
      </c>
      <c r="E109" s="24" t="s">
        <v>1837</v>
      </c>
      <c r="F109" s="38" t="str">
        <f t="shared" si="75"/>
        <v>SACC-890326-PB0</v>
      </c>
      <c r="G109" s="31" t="s">
        <v>17</v>
      </c>
      <c r="H109" s="38" t="str">
        <f t="shared" si="76"/>
        <v>LECTURISTA NOTIFICADOR</v>
      </c>
      <c r="I109" s="29">
        <f t="shared" ref="I109:I114" si="88">155.48*30</f>
        <v>4664.3999999999996</v>
      </c>
      <c r="J109" s="30"/>
      <c r="K109" s="29">
        <f t="shared" ref="K109:K114" si="89">+I109*0.7</f>
        <v>3265.0799999999995</v>
      </c>
      <c r="L109" s="28">
        <f t="shared" si="83"/>
        <v>7929.48</v>
      </c>
    </row>
    <row r="110" spans="2:12" s="27" customFormat="1" ht="15.75" customHeight="1" x14ac:dyDescent="0.2">
      <c r="B110" s="25" t="s">
        <v>15</v>
      </c>
      <c r="C110" s="42">
        <v>43734</v>
      </c>
      <c r="D110" s="26">
        <v>55890</v>
      </c>
      <c r="E110" s="24" t="s">
        <v>1837</v>
      </c>
      <c r="F110" s="38" t="str">
        <f t="shared" si="75"/>
        <v>SACC-890326-PB0</v>
      </c>
      <c r="G110" s="31" t="s">
        <v>17</v>
      </c>
      <c r="H110" s="38" t="str">
        <f t="shared" si="76"/>
        <v>LECTURISTA NOTIFICADOR</v>
      </c>
      <c r="I110" s="29">
        <f t="shared" si="88"/>
        <v>4664.3999999999996</v>
      </c>
      <c r="J110" s="30"/>
      <c r="K110" s="29">
        <f t="shared" si="89"/>
        <v>3265.0799999999995</v>
      </c>
      <c r="L110" s="28">
        <f t="shared" si="83"/>
        <v>7929.48</v>
      </c>
    </row>
    <row r="111" spans="2:12" s="27" customFormat="1" ht="15.75" customHeight="1" x14ac:dyDescent="0.2">
      <c r="B111" s="25" t="s">
        <v>12</v>
      </c>
      <c r="C111" s="42">
        <v>43647</v>
      </c>
      <c r="D111" s="26">
        <v>56120</v>
      </c>
      <c r="E111" s="24" t="s">
        <v>1867</v>
      </c>
      <c r="F111" s="38" t="str">
        <f t="shared" si="75"/>
        <v>SAHM-811018-EG9</v>
      </c>
      <c r="G111" s="31" t="s">
        <v>17</v>
      </c>
      <c r="H111" s="38" t="str">
        <f t="shared" si="76"/>
        <v>LECTURISTA NOTIFICADOR</v>
      </c>
      <c r="I111" s="29">
        <f t="shared" si="88"/>
        <v>4664.3999999999996</v>
      </c>
      <c r="J111" s="30"/>
      <c r="K111" s="29">
        <f t="shared" si="89"/>
        <v>3265.0799999999995</v>
      </c>
      <c r="L111" s="28">
        <f t="shared" si="83"/>
        <v>7929.48</v>
      </c>
    </row>
    <row r="112" spans="2:12" s="27" customFormat="1" ht="15.75" customHeight="1" x14ac:dyDescent="0.2">
      <c r="B112" s="25" t="s">
        <v>15</v>
      </c>
      <c r="C112" s="42">
        <v>43734</v>
      </c>
      <c r="D112" s="26">
        <v>56120</v>
      </c>
      <c r="E112" s="24" t="s">
        <v>1867</v>
      </c>
      <c r="F112" s="38" t="str">
        <f t="shared" si="75"/>
        <v>SAHM-811018-EG9</v>
      </c>
      <c r="G112" s="31" t="s">
        <v>17</v>
      </c>
      <c r="H112" s="38" t="str">
        <f t="shared" si="76"/>
        <v>LECTURISTA NOTIFICADOR</v>
      </c>
      <c r="I112" s="29">
        <f t="shared" si="88"/>
        <v>4664.3999999999996</v>
      </c>
      <c r="J112" s="30"/>
      <c r="K112" s="29">
        <f t="shared" si="89"/>
        <v>3265.0799999999995</v>
      </c>
      <c r="L112" s="28">
        <f t="shared" si="83"/>
        <v>7929.48</v>
      </c>
    </row>
    <row r="113" spans="2:12" s="27" customFormat="1" ht="15.75" customHeight="1" x14ac:dyDescent="0.2">
      <c r="B113" s="25" t="s">
        <v>15</v>
      </c>
      <c r="C113" s="42">
        <v>43712</v>
      </c>
      <c r="D113" s="26">
        <v>56290</v>
      </c>
      <c r="E113" s="24" t="s">
        <v>5425</v>
      </c>
      <c r="F113" s="38" t="s">
        <v>5426</v>
      </c>
      <c r="G113" s="31" t="s">
        <v>17</v>
      </c>
      <c r="H113" s="38" t="s">
        <v>1902</v>
      </c>
      <c r="I113" s="29">
        <f t="shared" si="88"/>
        <v>4664.3999999999996</v>
      </c>
      <c r="J113" s="30"/>
      <c r="K113" s="29">
        <f t="shared" si="89"/>
        <v>3265.0799999999995</v>
      </c>
      <c r="L113" s="28">
        <f t="shared" ref="L113:L114" si="90">+I113+K113</f>
        <v>7929.48</v>
      </c>
    </row>
    <row r="114" spans="2:12" s="27" customFormat="1" ht="15.75" customHeight="1" x14ac:dyDescent="0.2">
      <c r="B114" s="25" t="s">
        <v>12</v>
      </c>
      <c r="C114" s="42">
        <v>43735</v>
      </c>
      <c r="D114" s="26">
        <v>56290</v>
      </c>
      <c r="E114" s="24" t="s">
        <v>5425</v>
      </c>
      <c r="F114" s="38" t="s">
        <v>5426</v>
      </c>
      <c r="G114" s="31" t="s">
        <v>17</v>
      </c>
      <c r="H114" s="38" t="s">
        <v>1902</v>
      </c>
      <c r="I114" s="29">
        <f t="shared" si="88"/>
        <v>4664.3999999999996</v>
      </c>
      <c r="J114" s="30"/>
      <c r="K114" s="29">
        <f t="shared" si="89"/>
        <v>3265.0799999999995</v>
      </c>
      <c r="L114" s="28">
        <f t="shared" si="90"/>
        <v>7929.48</v>
      </c>
    </row>
    <row r="115" spans="2:12" s="27" customFormat="1" ht="15.75" customHeight="1" x14ac:dyDescent="0.2">
      <c r="B115" s="25" t="s">
        <v>15</v>
      </c>
      <c r="C115" s="42">
        <v>43728</v>
      </c>
      <c r="D115" s="26">
        <v>700</v>
      </c>
      <c r="E115" s="24" t="s">
        <v>1787</v>
      </c>
      <c r="F115" s="38" t="s">
        <v>2887</v>
      </c>
      <c r="G115" s="31" t="s">
        <v>1839</v>
      </c>
      <c r="H115" s="38" t="s">
        <v>5438</v>
      </c>
      <c r="I115" s="29">
        <f>209.72*30</f>
        <v>6291.6</v>
      </c>
      <c r="J115" s="30"/>
      <c r="K115" s="29">
        <f t="shared" ref="K115" si="91">+I115*0.7</f>
        <v>4404.12</v>
      </c>
      <c r="L115" s="28">
        <f t="shared" ref="L115" si="92">+I115+K115</f>
        <v>10695.720000000001</v>
      </c>
    </row>
    <row r="116" spans="2:12" s="27" customFormat="1" ht="15.75" customHeight="1" x14ac:dyDescent="0.2">
      <c r="B116" s="25" t="s">
        <v>12</v>
      </c>
      <c r="C116" s="42">
        <v>43647</v>
      </c>
      <c r="D116" s="26">
        <v>56060</v>
      </c>
      <c r="E116" s="24" t="s">
        <v>1868</v>
      </c>
      <c r="F116" s="38" t="str">
        <f t="shared" si="75"/>
        <v>SAHS-871205-8Y8</v>
      </c>
      <c r="G116" s="31" t="s">
        <v>17</v>
      </c>
      <c r="H116" s="38" t="str">
        <f t="shared" si="76"/>
        <v>MENSAJERA</v>
      </c>
      <c r="I116" s="29">
        <f>134.33*30</f>
        <v>4029.9000000000005</v>
      </c>
      <c r="J116" s="30"/>
      <c r="K116" s="29">
        <f t="shared" ref="K116:K123" si="93">+I116*0.7</f>
        <v>2820.9300000000003</v>
      </c>
      <c r="L116" s="28">
        <f t="shared" si="83"/>
        <v>6850.8300000000008</v>
      </c>
    </row>
    <row r="117" spans="2:12" s="27" customFormat="1" ht="15.75" customHeight="1" x14ac:dyDescent="0.2">
      <c r="B117" s="25" t="s">
        <v>15</v>
      </c>
      <c r="C117" s="42">
        <v>43731</v>
      </c>
      <c r="D117" s="26">
        <v>56060</v>
      </c>
      <c r="E117" s="24" t="s">
        <v>1868</v>
      </c>
      <c r="F117" s="38" t="str">
        <f t="shared" si="75"/>
        <v>SAHS-871205-8Y8</v>
      </c>
      <c r="G117" s="31" t="s">
        <v>17</v>
      </c>
      <c r="H117" s="38" t="str">
        <f t="shared" si="76"/>
        <v>MENSAJERA</v>
      </c>
      <c r="I117" s="29">
        <f>134.33*30</f>
        <v>4029.9000000000005</v>
      </c>
      <c r="J117" s="30"/>
      <c r="K117" s="29">
        <f t="shared" si="93"/>
        <v>2820.9300000000003</v>
      </c>
      <c r="L117" s="28">
        <f t="shared" si="83"/>
        <v>6850.8300000000008</v>
      </c>
    </row>
    <row r="118" spans="2:12" s="27" customFormat="1" ht="15.75" customHeight="1" x14ac:dyDescent="0.2">
      <c r="B118" s="25" t="s">
        <v>15</v>
      </c>
      <c r="C118" s="42">
        <v>43663</v>
      </c>
      <c r="D118" s="26">
        <v>56010</v>
      </c>
      <c r="E118" s="24" t="s">
        <v>1869</v>
      </c>
      <c r="F118" s="38" t="str">
        <f t="shared" si="75"/>
        <v>SABR-970507-IZ2</v>
      </c>
      <c r="G118" s="31" t="s">
        <v>1839</v>
      </c>
      <c r="H118" s="38" t="str">
        <f t="shared" si="76"/>
        <v>AYUDANTE GENERAL</v>
      </c>
      <c r="I118" s="29">
        <f t="shared" ref="I118:I123" si="94">155.48*30</f>
        <v>4664.3999999999996</v>
      </c>
      <c r="J118" s="30"/>
      <c r="K118" s="29">
        <f t="shared" si="93"/>
        <v>3265.0799999999995</v>
      </c>
      <c r="L118" s="28">
        <f t="shared" si="83"/>
        <v>7929.48</v>
      </c>
    </row>
    <row r="119" spans="2:12" s="27" customFormat="1" ht="15.75" customHeight="1" x14ac:dyDescent="0.2">
      <c r="B119" s="25" t="s">
        <v>12</v>
      </c>
      <c r="C119" s="42">
        <v>43696</v>
      </c>
      <c r="D119" s="26">
        <v>56010</v>
      </c>
      <c r="E119" s="24" t="s">
        <v>1869</v>
      </c>
      <c r="F119" s="38" t="str">
        <f t="shared" si="75"/>
        <v>SABR-970507-IZ2</v>
      </c>
      <c r="G119" s="31" t="s">
        <v>1839</v>
      </c>
      <c r="H119" s="38" t="str">
        <f t="shared" si="76"/>
        <v>AYUDANTE GENERAL</v>
      </c>
      <c r="I119" s="29">
        <f t="shared" si="94"/>
        <v>4664.3999999999996</v>
      </c>
      <c r="J119" s="30"/>
      <c r="K119" s="29">
        <f t="shared" si="93"/>
        <v>3265.0799999999995</v>
      </c>
      <c r="L119" s="28">
        <f t="shared" si="83"/>
        <v>7929.48</v>
      </c>
    </row>
    <row r="120" spans="2:12" s="27" customFormat="1" ht="15.75" customHeight="1" x14ac:dyDescent="0.2">
      <c r="B120" s="25" t="s">
        <v>15</v>
      </c>
      <c r="C120" s="42">
        <v>43668</v>
      </c>
      <c r="D120" s="26">
        <v>56190</v>
      </c>
      <c r="E120" s="24" t="s">
        <v>1870</v>
      </c>
      <c r="F120" s="38" t="str">
        <f t="shared" si="75"/>
        <v>SASR-980906-AJA</v>
      </c>
      <c r="G120" s="31" t="s">
        <v>1839</v>
      </c>
      <c r="H120" s="38" t="str">
        <f t="shared" si="76"/>
        <v>AYUDANTE GENERAL</v>
      </c>
      <c r="I120" s="29">
        <f t="shared" si="94"/>
        <v>4664.3999999999996</v>
      </c>
      <c r="J120" s="30"/>
      <c r="K120" s="29">
        <f t="shared" si="93"/>
        <v>3265.0799999999995</v>
      </c>
      <c r="L120" s="28">
        <f t="shared" si="83"/>
        <v>7929.48</v>
      </c>
    </row>
    <row r="121" spans="2:12" s="27" customFormat="1" ht="15.75" customHeight="1" x14ac:dyDescent="0.2">
      <c r="B121" s="25" t="s">
        <v>12</v>
      </c>
      <c r="C121" s="42">
        <v>43727</v>
      </c>
      <c r="D121" s="26">
        <v>56190</v>
      </c>
      <c r="E121" s="24" t="s">
        <v>1870</v>
      </c>
      <c r="F121" s="38" t="str">
        <f t="shared" si="75"/>
        <v>SASR-980906-AJA</v>
      </c>
      <c r="G121" s="31" t="s">
        <v>1839</v>
      </c>
      <c r="H121" s="38" t="str">
        <f t="shared" si="76"/>
        <v>AYUDANTE GENERAL</v>
      </c>
      <c r="I121" s="29">
        <f t="shared" si="94"/>
        <v>4664.3999999999996</v>
      </c>
      <c r="J121" s="30"/>
      <c r="K121" s="29">
        <f t="shared" si="93"/>
        <v>3265.0799999999995</v>
      </c>
      <c r="L121" s="28">
        <f t="shared" si="83"/>
        <v>7929.48</v>
      </c>
    </row>
    <row r="122" spans="2:12" s="27" customFormat="1" ht="15.75" customHeight="1" x14ac:dyDescent="0.2">
      <c r="B122" s="25" t="s">
        <v>12</v>
      </c>
      <c r="C122" s="42">
        <v>43647</v>
      </c>
      <c r="D122" s="26">
        <v>55740</v>
      </c>
      <c r="E122" s="24" t="s">
        <v>1830</v>
      </c>
      <c r="F122" s="38" t="str">
        <f t="shared" si="75"/>
        <v>SOCP-881010-F38</v>
      </c>
      <c r="G122" s="31" t="s">
        <v>17</v>
      </c>
      <c r="H122" s="38" t="str">
        <f t="shared" si="76"/>
        <v>LECTURISTA NOTIFICADOR</v>
      </c>
      <c r="I122" s="29">
        <f t="shared" si="94"/>
        <v>4664.3999999999996</v>
      </c>
      <c r="J122" s="30"/>
      <c r="K122" s="29">
        <f t="shared" si="93"/>
        <v>3265.0799999999995</v>
      </c>
      <c r="L122" s="28">
        <f t="shared" si="83"/>
        <v>7929.48</v>
      </c>
    </row>
    <row r="123" spans="2:12" s="27" customFormat="1" ht="15.75" customHeight="1" x14ac:dyDescent="0.2">
      <c r="B123" s="25" t="s">
        <v>15</v>
      </c>
      <c r="C123" s="42">
        <v>43733</v>
      </c>
      <c r="D123" s="26">
        <v>55740</v>
      </c>
      <c r="E123" s="24" t="s">
        <v>1830</v>
      </c>
      <c r="F123" s="38" t="str">
        <f t="shared" si="75"/>
        <v>SOCP-881010-F38</v>
      </c>
      <c r="G123" s="31" t="s">
        <v>17</v>
      </c>
      <c r="H123" s="38" t="str">
        <f t="shared" si="76"/>
        <v>LECTURISTA NOTIFICADOR</v>
      </c>
      <c r="I123" s="29">
        <f t="shared" si="94"/>
        <v>4664.3999999999996</v>
      </c>
      <c r="J123" s="30"/>
      <c r="K123" s="29">
        <f t="shared" si="93"/>
        <v>3265.0799999999995</v>
      </c>
      <c r="L123" s="28">
        <f t="shared" si="83"/>
        <v>7929.48</v>
      </c>
    </row>
    <row r="124" spans="2:12" s="27" customFormat="1" ht="15.75" customHeight="1" x14ac:dyDescent="0.2">
      <c r="B124" s="25" t="s">
        <v>12</v>
      </c>
      <c r="C124" s="42">
        <v>43650</v>
      </c>
      <c r="D124" s="26">
        <v>475</v>
      </c>
      <c r="E124" s="24" t="s">
        <v>5427</v>
      </c>
      <c r="F124" s="38" t="s">
        <v>5428</v>
      </c>
      <c r="G124" s="31" t="s">
        <v>17</v>
      </c>
      <c r="H124" s="38" t="s">
        <v>1964</v>
      </c>
      <c r="I124" s="29">
        <f>410.26*30</f>
        <v>12307.8</v>
      </c>
      <c r="J124" s="30"/>
      <c r="K124" s="29">
        <f>+I124*0.3</f>
        <v>3692.3399999999997</v>
      </c>
      <c r="L124" s="28">
        <f t="shared" si="83"/>
        <v>16000.14</v>
      </c>
    </row>
    <row r="125" spans="2:12" s="27" customFormat="1" ht="15.75" customHeight="1" x14ac:dyDescent="0.2">
      <c r="B125" s="25" t="s">
        <v>12</v>
      </c>
      <c r="C125" s="42">
        <v>43710</v>
      </c>
      <c r="D125" s="26">
        <v>480</v>
      </c>
      <c r="E125" s="24" t="s">
        <v>5429</v>
      </c>
      <c r="F125" s="38" t="s">
        <v>5430</v>
      </c>
      <c r="G125" s="31" t="s">
        <v>1873</v>
      </c>
      <c r="H125" s="38" t="s">
        <v>5369</v>
      </c>
      <c r="I125" s="29">
        <f>201.44*30</f>
        <v>6043.2</v>
      </c>
      <c r="J125" s="30"/>
      <c r="K125" s="29">
        <f>+I125*0.3</f>
        <v>1812.9599999999998</v>
      </c>
      <c r="L125" s="28">
        <f>+I125+K125</f>
        <v>7856.16</v>
      </c>
    </row>
    <row r="126" spans="2:12" s="27" customFormat="1" ht="15.75" customHeight="1" x14ac:dyDescent="0.2">
      <c r="B126" s="25" t="s">
        <v>12</v>
      </c>
      <c r="C126" s="42">
        <v>43655</v>
      </c>
      <c r="D126" s="26">
        <v>55760</v>
      </c>
      <c r="E126" s="24" t="s">
        <v>1831</v>
      </c>
      <c r="F126" s="38" t="str">
        <f t="shared" si="75"/>
        <v>VARN-970531-BC3</v>
      </c>
      <c r="G126" s="31" t="s">
        <v>17</v>
      </c>
      <c r="H126" s="38" t="str">
        <f t="shared" si="76"/>
        <v>LECTURISTA NOTIFICADOR</v>
      </c>
      <c r="I126" s="29">
        <f t="shared" ref="I126:I127" si="95">155.48*30</f>
        <v>4664.3999999999996</v>
      </c>
      <c r="J126" s="30"/>
      <c r="K126" s="29">
        <f t="shared" ref="K126:K127" si="96">+I126*0.7</f>
        <v>3265.0799999999995</v>
      </c>
      <c r="L126" s="28">
        <f t="shared" ref="L126:L127" si="97">+I126+K126</f>
        <v>7929.48</v>
      </c>
    </row>
    <row r="127" spans="2:12" s="27" customFormat="1" ht="15.75" customHeight="1" x14ac:dyDescent="0.2">
      <c r="B127" s="25" t="s">
        <v>15</v>
      </c>
      <c r="C127" s="42">
        <v>43738</v>
      </c>
      <c r="D127" s="26">
        <v>55760</v>
      </c>
      <c r="E127" s="24" t="s">
        <v>1831</v>
      </c>
      <c r="F127" s="38" t="str">
        <f t="shared" si="75"/>
        <v>VARN-970531-BC3</v>
      </c>
      <c r="G127" s="31" t="s">
        <v>17</v>
      </c>
      <c r="H127" s="38" t="str">
        <f t="shared" si="76"/>
        <v>LECTURISTA NOTIFICADOR</v>
      </c>
      <c r="I127" s="29">
        <f t="shared" si="95"/>
        <v>4664.3999999999996</v>
      </c>
      <c r="J127" s="30"/>
      <c r="K127" s="29">
        <f t="shared" si="96"/>
        <v>3265.0799999999995</v>
      </c>
      <c r="L127" s="28">
        <f t="shared" si="97"/>
        <v>7929.48</v>
      </c>
    </row>
    <row r="128" spans="2:12" s="27" customFormat="1" ht="15.75" customHeight="1" x14ac:dyDescent="0.2">
      <c r="B128" s="25" t="s">
        <v>15</v>
      </c>
      <c r="C128" s="42">
        <v>43689</v>
      </c>
      <c r="D128" s="26" t="s">
        <v>1825</v>
      </c>
      <c r="E128" s="24" t="s">
        <v>1820</v>
      </c>
      <c r="F128" s="38" t="str">
        <f t="shared" si="75"/>
        <v>VACA-951101-E41</v>
      </c>
      <c r="G128" s="31" t="s">
        <v>32</v>
      </c>
      <c r="H128" s="38" t="str">
        <f t="shared" si="76"/>
        <v>AYUDANTE GENERAL</v>
      </c>
      <c r="I128" s="29">
        <f t="shared" ref="I128:I137" si="98">155.48*30</f>
        <v>4664.3999999999996</v>
      </c>
      <c r="J128" s="30"/>
      <c r="K128" s="29">
        <v>2863.35</v>
      </c>
      <c r="L128" s="28">
        <f t="shared" si="83"/>
        <v>7527.75</v>
      </c>
    </row>
    <row r="129" spans="2:12" s="27" customFormat="1" ht="15.75" customHeight="1" x14ac:dyDescent="0.2">
      <c r="B129" s="25" t="s">
        <v>12</v>
      </c>
      <c r="C129" s="42">
        <v>43691</v>
      </c>
      <c r="D129" s="26" t="s">
        <v>1825</v>
      </c>
      <c r="E129" s="24" t="s">
        <v>1820</v>
      </c>
      <c r="F129" s="38" t="str">
        <f t="shared" si="75"/>
        <v>VACA-951101-E41</v>
      </c>
      <c r="G129" s="31" t="s">
        <v>32</v>
      </c>
      <c r="H129" s="38" t="str">
        <f t="shared" si="76"/>
        <v>AYUDANTE GENERAL</v>
      </c>
      <c r="I129" s="29">
        <f t="shared" si="98"/>
        <v>4664.3999999999996</v>
      </c>
      <c r="J129" s="30"/>
      <c r="K129" s="29">
        <v>2863.35</v>
      </c>
      <c r="L129" s="28">
        <f t="shared" si="83"/>
        <v>7527.75</v>
      </c>
    </row>
    <row r="130" spans="2:12" s="27" customFormat="1" ht="15.75" customHeight="1" x14ac:dyDescent="0.2">
      <c r="B130" s="25" t="s">
        <v>15</v>
      </c>
      <c r="C130" s="42">
        <v>43714</v>
      </c>
      <c r="D130" s="26">
        <v>56070</v>
      </c>
      <c r="E130" s="24" t="s">
        <v>1871</v>
      </c>
      <c r="F130" s="38" t="str">
        <f t="shared" si="75"/>
        <v>VERA-951009-KU9</v>
      </c>
      <c r="G130" s="31" t="s">
        <v>1839</v>
      </c>
      <c r="H130" s="38" t="str">
        <f t="shared" si="76"/>
        <v>AYUDANTE GENERAL</v>
      </c>
      <c r="I130" s="29">
        <f t="shared" si="98"/>
        <v>4664.3999999999996</v>
      </c>
      <c r="J130" s="30"/>
      <c r="K130" s="29">
        <f>+I130*0.7</f>
        <v>3265.0799999999995</v>
      </c>
      <c r="L130" s="28">
        <f t="shared" si="83"/>
        <v>7929.48</v>
      </c>
    </row>
    <row r="131" spans="2:12" s="27" customFormat="1" ht="15.75" customHeight="1" x14ac:dyDescent="0.2">
      <c r="B131" s="25" t="s">
        <v>12</v>
      </c>
      <c r="C131" s="42">
        <v>43725</v>
      </c>
      <c r="D131" s="26">
        <v>56070</v>
      </c>
      <c r="E131" s="24" t="s">
        <v>1871</v>
      </c>
      <c r="F131" s="38" t="str">
        <f t="shared" si="75"/>
        <v>VERA-951009-KU9</v>
      </c>
      <c r="G131" s="31" t="s">
        <v>1839</v>
      </c>
      <c r="H131" s="38" t="str">
        <f t="shared" si="76"/>
        <v>AYUDANTE GENERAL</v>
      </c>
      <c r="I131" s="29">
        <f t="shared" si="98"/>
        <v>4664.3999999999996</v>
      </c>
      <c r="J131" s="30"/>
      <c r="K131" s="29">
        <f>+I131*0.7</f>
        <v>3265.0799999999995</v>
      </c>
      <c r="L131" s="28">
        <f t="shared" si="83"/>
        <v>7929.48</v>
      </c>
    </row>
    <row r="132" spans="2:12" s="27" customFormat="1" ht="15.75" customHeight="1" x14ac:dyDescent="0.2">
      <c r="B132" s="43" t="s">
        <v>15</v>
      </c>
      <c r="C132" s="50">
        <v>43727</v>
      </c>
      <c r="D132" s="44">
        <v>55350</v>
      </c>
      <c r="E132" s="24" t="s">
        <v>1872</v>
      </c>
      <c r="F132" s="38" t="s">
        <v>2735</v>
      </c>
      <c r="G132" s="31" t="s">
        <v>1839</v>
      </c>
      <c r="H132" s="38" t="str">
        <f t="shared" ref="H132:H133" si="99">VLOOKUP(E132,DATOS3,5,0)</f>
        <v>AYUDANTE GENERAL</v>
      </c>
      <c r="I132" s="29">
        <f t="shared" si="98"/>
        <v>4664.3999999999996</v>
      </c>
      <c r="J132" s="30"/>
      <c r="K132" s="29">
        <f t="shared" ref="K132:K133" si="100">+I132*0.7</f>
        <v>3265.0799999999995</v>
      </c>
      <c r="L132" s="28">
        <f t="shared" ref="L132:L133" si="101">+I132+K132</f>
        <v>7929.48</v>
      </c>
    </row>
    <row r="133" spans="2:12" s="27" customFormat="1" ht="15.75" customHeight="1" x14ac:dyDescent="0.2">
      <c r="B133" s="43" t="s">
        <v>12</v>
      </c>
      <c r="C133" s="50">
        <v>43728</v>
      </c>
      <c r="D133" s="44">
        <v>55350</v>
      </c>
      <c r="E133" s="24" t="s">
        <v>1872</v>
      </c>
      <c r="F133" s="38" t="s">
        <v>2735</v>
      </c>
      <c r="G133" s="31" t="s">
        <v>1839</v>
      </c>
      <c r="H133" s="38" t="str">
        <f t="shared" si="99"/>
        <v>AYUDANTE GENERAL</v>
      </c>
      <c r="I133" s="29">
        <f t="shared" si="98"/>
        <v>4664.3999999999996</v>
      </c>
      <c r="J133" s="30"/>
      <c r="K133" s="29">
        <f t="shared" si="100"/>
        <v>3265.0799999999995</v>
      </c>
      <c r="L133" s="28">
        <f t="shared" si="101"/>
        <v>7929.48</v>
      </c>
    </row>
    <row r="134" spans="2:12" s="27" customFormat="1" ht="15.75" customHeight="1" x14ac:dyDescent="0.2">
      <c r="B134" s="43" t="s">
        <v>12</v>
      </c>
      <c r="C134" s="50">
        <v>43713</v>
      </c>
      <c r="D134" s="44">
        <v>56330</v>
      </c>
      <c r="E134" s="24" t="s">
        <v>5431</v>
      </c>
      <c r="F134" s="38" t="s">
        <v>5432</v>
      </c>
      <c r="G134" s="31" t="s">
        <v>1839</v>
      </c>
      <c r="H134" s="38" t="s">
        <v>1902</v>
      </c>
      <c r="I134" s="29">
        <f t="shared" si="98"/>
        <v>4664.3999999999996</v>
      </c>
      <c r="J134" s="30"/>
      <c r="K134" s="29">
        <f t="shared" ref="K134:K137" si="102">+I134*0.7</f>
        <v>3265.0799999999995</v>
      </c>
      <c r="L134" s="28">
        <f t="shared" ref="L134:L137" si="103">+I134+K134</f>
        <v>7929.48</v>
      </c>
    </row>
    <row r="135" spans="2:12" s="27" customFormat="1" ht="15.75" customHeight="1" x14ac:dyDescent="0.2">
      <c r="B135" s="43" t="s">
        <v>15</v>
      </c>
      <c r="C135" s="50">
        <v>43731</v>
      </c>
      <c r="D135" s="44">
        <v>56330</v>
      </c>
      <c r="E135" s="24" t="s">
        <v>5431</v>
      </c>
      <c r="F135" s="38" t="s">
        <v>5432</v>
      </c>
      <c r="G135" s="31" t="s">
        <v>1839</v>
      </c>
      <c r="H135" s="38" t="s">
        <v>1902</v>
      </c>
      <c r="I135" s="29">
        <f t="shared" si="98"/>
        <v>4664.3999999999996</v>
      </c>
      <c r="J135" s="30"/>
      <c r="K135" s="29">
        <f t="shared" si="102"/>
        <v>3265.0799999999995</v>
      </c>
      <c r="L135" s="28">
        <f t="shared" si="103"/>
        <v>7929.48</v>
      </c>
    </row>
    <row r="136" spans="2:12" s="27" customFormat="1" ht="15.75" customHeight="1" x14ac:dyDescent="0.2">
      <c r="B136" s="43" t="s">
        <v>15</v>
      </c>
      <c r="C136" s="50">
        <v>43650</v>
      </c>
      <c r="D136" s="44">
        <v>53780</v>
      </c>
      <c r="E136" s="24" t="s">
        <v>1663</v>
      </c>
      <c r="F136" s="38" t="s">
        <v>5433</v>
      </c>
      <c r="G136" s="31" t="s">
        <v>13</v>
      </c>
      <c r="H136" s="38" t="str">
        <f t="shared" ref="H136:H137" si="104">VLOOKUP(E136,DATOS3,5,0)</f>
        <v>AYUDANTE GENERAL</v>
      </c>
      <c r="I136" s="29">
        <f t="shared" si="98"/>
        <v>4664.3999999999996</v>
      </c>
      <c r="J136" s="30"/>
      <c r="K136" s="29">
        <f t="shared" si="102"/>
        <v>3265.0799999999995</v>
      </c>
      <c r="L136" s="28">
        <f t="shared" si="103"/>
        <v>7929.48</v>
      </c>
    </row>
    <row r="137" spans="2:12" s="27" customFormat="1" ht="15.75" customHeight="1" x14ac:dyDescent="0.2">
      <c r="B137" s="43" t="s">
        <v>15</v>
      </c>
      <c r="C137" s="51">
        <v>43704</v>
      </c>
      <c r="D137" s="44">
        <v>54910</v>
      </c>
      <c r="E137" s="24" t="s">
        <v>1257</v>
      </c>
      <c r="F137" s="38" t="s">
        <v>5434</v>
      </c>
      <c r="G137" s="31" t="s">
        <v>1839</v>
      </c>
      <c r="H137" s="38" t="str">
        <f t="shared" si="104"/>
        <v>AYUDANTE GENERAL</v>
      </c>
      <c r="I137" s="29">
        <f t="shared" si="98"/>
        <v>4664.3999999999996</v>
      </c>
      <c r="J137" s="30"/>
      <c r="K137" s="29">
        <f t="shared" si="102"/>
        <v>3265.0799999999995</v>
      </c>
      <c r="L137" s="28">
        <f t="shared" si="103"/>
        <v>7929.48</v>
      </c>
    </row>
    <row r="138" spans="2:12" ht="15.75" customHeight="1" x14ac:dyDescent="0.2">
      <c r="B138" s="7"/>
      <c r="C138" s="7"/>
      <c r="D138" s="8"/>
      <c r="E138" s="8"/>
      <c r="F138" s="8"/>
      <c r="G138" s="22" t="s">
        <v>57</v>
      </c>
      <c r="H138" s="22"/>
      <c r="I138" s="19">
        <f>+SUM(I16:I137)</f>
        <v>623235.00000000105</v>
      </c>
      <c r="J138" s="19">
        <f>+SUM(J16:J137)</f>
        <v>0</v>
      </c>
      <c r="K138" s="19">
        <f>+SUM(K16:K137)</f>
        <v>388672.1106743472</v>
      </c>
      <c r="L138" s="19">
        <f>+SUM(L16:L137)</f>
        <v>1011907.1106743462</v>
      </c>
    </row>
    <row r="139" spans="2:12" x14ac:dyDescent="0.2">
      <c r="B139" s="9"/>
      <c r="C139" s="10"/>
      <c r="D139" s="9"/>
      <c r="E139" s="10"/>
      <c r="F139" s="10"/>
      <c r="G139" s="21"/>
      <c r="H139" s="21"/>
      <c r="I139" s="10"/>
      <c r="J139" s="10"/>
      <c r="K139" s="10"/>
      <c r="L139" s="10"/>
    </row>
    <row r="140" spans="2:12" ht="12.75" customHeight="1" x14ac:dyDescent="0.2">
      <c r="B140" s="52" t="s">
        <v>58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52"/>
    </row>
    <row r="141" spans="2:12" ht="12.75" customHeight="1" x14ac:dyDescent="0.2">
      <c r="B141" s="20"/>
      <c r="C141" s="20"/>
      <c r="D141" s="20"/>
      <c r="E141" s="20"/>
      <c r="F141" s="35"/>
      <c r="G141" s="20"/>
      <c r="H141" s="35"/>
      <c r="I141" s="20"/>
      <c r="J141" s="20"/>
      <c r="K141" s="20"/>
      <c r="L141" s="20"/>
    </row>
    <row r="142" spans="2:12" ht="12.75" customHeight="1" x14ac:dyDescent="0.2">
      <c r="B142" s="20"/>
      <c r="C142" s="20"/>
      <c r="D142" s="20"/>
      <c r="E142" s="20"/>
      <c r="F142" s="35"/>
      <c r="G142" s="20"/>
      <c r="H142" s="35"/>
      <c r="I142" s="20"/>
      <c r="J142" s="20"/>
      <c r="K142" s="20"/>
      <c r="L142" s="20"/>
    </row>
    <row r="143" spans="2:12" x14ac:dyDescent="0.2">
      <c r="B143" s="9"/>
      <c r="C143" s="10"/>
      <c r="D143" s="9"/>
      <c r="E143" s="10"/>
      <c r="F143" s="10"/>
      <c r="G143" s="10"/>
      <c r="H143" s="10"/>
      <c r="I143" s="10"/>
      <c r="J143" s="10"/>
      <c r="K143" s="10"/>
      <c r="L143" s="10"/>
    </row>
    <row r="155" ht="12.75" customHeight="1" x14ac:dyDescent="0.2"/>
  </sheetData>
  <sortState ref="B9:IX140">
    <sortCondition ref="E9:E140"/>
  </sortState>
  <mergeCells count="8">
    <mergeCell ref="B140:L140"/>
    <mergeCell ref="B1:L1"/>
    <mergeCell ref="B3:L3"/>
    <mergeCell ref="B4:L4"/>
    <mergeCell ref="B6:C6"/>
    <mergeCell ref="D6:G6"/>
    <mergeCell ref="I6:K6"/>
    <mergeCell ref="L6:L7"/>
  </mergeCells>
  <phoneticPr fontId="0" type="noConversion"/>
  <pageMargins left="0.23622047244094491" right="0.39370078740157483" top="0.35433070866141736" bottom="0.39370078740157483" header="0.19685039370078741" footer="0.15748031496062992"/>
  <pageSetup paperSize="305" scale="65" orientation="landscape" r:id="rId1"/>
  <headerFooter>
    <oddFooter>&amp;R&amp;9pag.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workbookViewId="0">
      <selection activeCell="E1" sqref="E1:G73"/>
    </sheetView>
  </sheetViews>
  <sheetFormatPr baseColWidth="10" defaultRowHeight="15" x14ac:dyDescent="0.25"/>
  <cols>
    <col min="1" max="1" width="35.42578125" bestFit="1" customWidth="1"/>
  </cols>
  <sheetData>
    <row r="1" spans="1:7" x14ac:dyDescent="0.25">
      <c r="A1" s="6" t="str">
        <f>+'[2]Movimientos e Incidencias.Rpt'!$G$5</f>
        <v>AHUMADA DIAZ ELIZABETH</v>
      </c>
      <c r="C1" s="14" t="s">
        <v>18</v>
      </c>
    </row>
    <row r="2" spans="1:7" x14ac:dyDescent="0.25">
      <c r="A2" s="6" t="str">
        <f>+'[2]Movimientos e Incidencias.Rpt'!$G$12</f>
        <v>ALFARO CARRILLO JULIAN</v>
      </c>
      <c r="B2">
        <v>55090</v>
      </c>
      <c r="C2" s="14" t="s">
        <v>1189</v>
      </c>
      <c r="E2" s="16">
        <v>3720.3519999999999</v>
      </c>
      <c r="F2" s="15"/>
      <c r="G2" s="16">
        <v>2827.4675200000001</v>
      </c>
    </row>
    <row r="3" spans="1:7" x14ac:dyDescent="0.25">
      <c r="A3" s="6"/>
      <c r="C3" s="14" t="s">
        <v>1185</v>
      </c>
      <c r="E3" s="16">
        <v>0</v>
      </c>
      <c r="F3" s="15"/>
      <c r="G3" s="16">
        <v>0</v>
      </c>
    </row>
    <row r="4" spans="1:7" x14ac:dyDescent="0.25">
      <c r="A4" s="6" t="str">
        <f>+'[2]Movimientos e Incidencias.Rpt'!$G$18</f>
        <v>ALONSO HERNANDEZ ABRAHAM</v>
      </c>
      <c r="B4" t="str">
        <f>+Hoja2!A4</f>
        <v>51230</v>
      </c>
      <c r="C4" s="14" t="s">
        <v>50</v>
      </c>
      <c r="E4" s="16">
        <v>3979.2431991285584</v>
      </c>
      <c r="F4" s="15"/>
      <c r="G4" s="16">
        <v>3024.2248313377045</v>
      </c>
    </row>
    <row r="5" spans="1:7" x14ac:dyDescent="0.25">
      <c r="A5" s="6" t="str">
        <f>+'[2]Movimientos e Incidencias.Rpt'!$G$44</f>
        <v>ALVAREZ ADAME JOSE DAVID</v>
      </c>
      <c r="B5" t="str">
        <f>+Hoja2!A10</f>
        <v>54890</v>
      </c>
      <c r="C5" s="14" t="s">
        <v>14</v>
      </c>
      <c r="E5" s="16">
        <v>3720.1519679999997</v>
      </c>
      <c r="F5" s="15"/>
      <c r="G5" s="16">
        <v>2827.3154956799999</v>
      </c>
    </row>
    <row r="6" spans="1:7" x14ac:dyDescent="0.25">
      <c r="A6" s="6" t="str">
        <f>+'[2]Movimientos e Incidencias.Rpt'!$G$73</f>
        <v>ALVAREZ FERNANDEZ ANA LAURA</v>
      </c>
      <c r="B6" t="str">
        <f>+Hoja2!A12</f>
        <v>54790</v>
      </c>
      <c r="C6" s="14" t="s">
        <v>17</v>
      </c>
      <c r="E6" s="16">
        <v>3979.4697439999995</v>
      </c>
      <c r="F6" s="15"/>
      <c r="G6" s="16">
        <v>3024.3970054399997</v>
      </c>
    </row>
    <row r="7" spans="1:7" x14ac:dyDescent="0.25">
      <c r="A7" s="6" t="str">
        <f>+'[2]Movimientos e Incidencias.Rpt'!$G$123</f>
        <v>BARRAGAN ESPINOZA MARIA MERCEDES</v>
      </c>
      <c r="B7" t="str">
        <f>+Hoja2!A37</f>
        <v>54360</v>
      </c>
      <c r="C7" s="14" t="s">
        <v>1189</v>
      </c>
      <c r="E7" s="16">
        <v>3720.3519999999999</v>
      </c>
      <c r="F7" s="15"/>
      <c r="G7" s="16">
        <v>2827.4675200000001</v>
      </c>
    </row>
    <row r="8" spans="1:7" x14ac:dyDescent="0.25">
      <c r="A8" s="6"/>
      <c r="C8" s="14" t="s">
        <v>51</v>
      </c>
      <c r="E8" s="16">
        <v>0</v>
      </c>
      <c r="F8" s="15"/>
      <c r="G8" s="16">
        <v>0</v>
      </c>
    </row>
    <row r="9" spans="1:7" x14ac:dyDescent="0.25">
      <c r="A9" s="6" t="str">
        <f>+'[2]Movimientos e Incidencias.Rpt'!$G$158</f>
        <v>BASURTO SANCHEZ VICTOR MANUEL</v>
      </c>
      <c r="B9" t="str">
        <f>+Hoja2!A47</f>
        <v>55010</v>
      </c>
      <c r="C9" s="14" t="s">
        <v>1189</v>
      </c>
      <c r="E9" s="16">
        <v>3720.2498517743998</v>
      </c>
      <c r="F9" s="15"/>
      <c r="G9" s="16">
        <v>2827.3898873485437</v>
      </c>
    </row>
    <row r="10" spans="1:7" x14ac:dyDescent="0.25">
      <c r="A10" s="6"/>
      <c r="C10" s="14" t="s">
        <v>50</v>
      </c>
      <c r="E10" s="16">
        <v>0</v>
      </c>
      <c r="F10" s="15"/>
      <c r="G10" s="16">
        <v>0</v>
      </c>
    </row>
    <row r="11" spans="1:7" x14ac:dyDescent="0.25">
      <c r="A11" s="6" t="str">
        <f>+'[2]Movimientos e Incidencias.Rpt'!$G$199</f>
        <v>BAZALDUA ALVARADO MARCOS ENRIQUE</v>
      </c>
      <c r="B11" t="str">
        <f>+Hoja2!A49</f>
        <v>55020</v>
      </c>
      <c r="C11" s="14" t="s">
        <v>1189</v>
      </c>
      <c r="E11" s="16">
        <v>3720.3519999999999</v>
      </c>
      <c r="F11" s="15"/>
      <c r="G11" s="16">
        <v>2827.4675200000001</v>
      </c>
    </row>
    <row r="12" spans="1:7" x14ac:dyDescent="0.25">
      <c r="A12" s="6"/>
      <c r="C12" s="14" t="s">
        <v>17</v>
      </c>
      <c r="E12" s="16">
        <v>0</v>
      </c>
      <c r="F12" s="15"/>
      <c r="G12" s="16">
        <v>0</v>
      </c>
    </row>
    <row r="13" spans="1:7" x14ac:dyDescent="0.25">
      <c r="A13" s="6" t="str">
        <f>+'[2]Movimientos e Incidencias.Rpt'!$G$228</f>
        <v>BELMARES ARAIZA ROSAURA KARINA</v>
      </c>
      <c r="B13" t="str">
        <f>+Hoja2!A50</f>
        <v>54470</v>
      </c>
      <c r="C13" s="14" t="s">
        <v>1189</v>
      </c>
      <c r="E13" s="16">
        <v>3720.3519999999999</v>
      </c>
      <c r="F13" s="15"/>
      <c r="G13" s="16">
        <v>2827.4675200000001</v>
      </c>
    </row>
    <row r="14" spans="1:7" x14ac:dyDescent="0.25">
      <c r="A14" s="6"/>
      <c r="C14" s="14" t="s">
        <v>50</v>
      </c>
      <c r="E14" s="16">
        <v>0</v>
      </c>
      <c r="F14" s="15"/>
      <c r="G14" s="16">
        <v>0</v>
      </c>
    </row>
    <row r="15" spans="1:7" x14ac:dyDescent="0.25">
      <c r="A15" s="6" t="str">
        <f>+'[2]Movimientos e Incidencias.Rpt'!$G$249</f>
        <v>BLANCO BASILIO HOMERO</v>
      </c>
      <c r="B15" t="str">
        <f>+Hoja2!A52</f>
        <v>54150</v>
      </c>
      <c r="C15" s="14" t="s">
        <v>1189</v>
      </c>
      <c r="E15" s="16">
        <v>3720.2421963379629</v>
      </c>
      <c r="F15" s="15"/>
      <c r="G15" s="16">
        <v>2827.3840692168519</v>
      </c>
    </row>
    <row r="16" spans="1:7" x14ac:dyDescent="0.25">
      <c r="A16" s="6"/>
      <c r="C16" s="14" t="s">
        <v>1189</v>
      </c>
      <c r="E16" s="16">
        <v>0</v>
      </c>
      <c r="F16" s="15"/>
      <c r="G16" s="16">
        <v>0</v>
      </c>
    </row>
    <row r="17" spans="1:7" x14ac:dyDescent="0.25">
      <c r="A17" s="6" t="str">
        <f>+'[2]Movimientos e Incidencias.Rpt'!$G$298</f>
        <v>BONILLA ANDRADE LAURA MIRIAM</v>
      </c>
      <c r="C17" s="14" t="s">
        <v>28</v>
      </c>
      <c r="E17" s="16">
        <v>0</v>
      </c>
      <c r="F17" s="15"/>
      <c r="G17" s="16">
        <v>0</v>
      </c>
    </row>
    <row r="18" spans="1:7" x14ac:dyDescent="0.25">
      <c r="A18" s="6" t="str">
        <f>+'[2]Movimientos e Incidencias.Rpt'!$G$307</f>
        <v>CABALLERO HERNANDEZ EDGAR</v>
      </c>
      <c r="B18" t="str">
        <f>+Hoja2!A59</f>
        <v>52490</v>
      </c>
      <c r="C18" s="14" t="s">
        <v>20</v>
      </c>
      <c r="E18" s="16">
        <v>3720.2392039138113</v>
      </c>
      <c r="F18" s="15"/>
      <c r="G18" s="16">
        <v>2827.3817949744966</v>
      </c>
    </row>
    <row r="19" spans="1:7" x14ac:dyDescent="0.25">
      <c r="A19" s="6" t="str">
        <f>+'[2]Movimientos e Incidencias.Rpt'!$G$320</f>
        <v>CABRERA LIZAMA ROBERTO</v>
      </c>
      <c r="B19" t="str">
        <f>+Hoja2!A60</f>
        <v>54580</v>
      </c>
      <c r="C19" s="14" t="s">
        <v>17</v>
      </c>
      <c r="E19" s="16">
        <v>3720.3519999999999</v>
      </c>
      <c r="F19" s="15"/>
      <c r="G19" s="16">
        <v>2827.4675200000001</v>
      </c>
    </row>
    <row r="20" spans="1:7" x14ac:dyDescent="0.25">
      <c r="A20" s="6" t="str">
        <f>+'[2]Movimientos e Incidencias.Rpt'!$G$346</f>
        <v>CASTELAN DORANTES MIGUEL ANGEL</v>
      </c>
      <c r="B20" t="str">
        <f>+Hoja2!A69</f>
        <v>52560</v>
      </c>
      <c r="C20" s="14" t="s">
        <v>14</v>
      </c>
      <c r="E20" s="16">
        <v>3720.2498517743998</v>
      </c>
      <c r="F20" s="15"/>
      <c r="G20" s="16">
        <v>2827.3898873485437</v>
      </c>
    </row>
    <row r="21" spans="1:7" x14ac:dyDescent="0.25">
      <c r="A21" s="6" t="str">
        <f>+'[2]Movimientos e Incidencias.Rpt'!$G$367</f>
        <v>CONTRERAS RAMOS ANA CLARA</v>
      </c>
      <c r="B21" t="str">
        <f>+Hoja2!A94</f>
        <v>54490</v>
      </c>
      <c r="C21" s="14" t="s">
        <v>1189</v>
      </c>
      <c r="E21" s="16">
        <v>3979.36</v>
      </c>
      <c r="F21" s="15"/>
      <c r="G21" s="16">
        <v>3024.3136</v>
      </c>
    </row>
    <row r="22" spans="1:7" x14ac:dyDescent="0.25">
      <c r="A22" s="6"/>
      <c r="C22" s="14" t="s">
        <v>17</v>
      </c>
      <c r="E22" s="16">
        <v>0</v>
      </c>
      <c r="F22" s="15"/>
      <c r="G22" s="16">
        <v>0</v>
      </c>
    </row>
    <row r="23" spans="1:7" x14ac:dyDescent="0.25">
      <c r="A23" s="6" t="str">
        <f>+'[2]Movimientos e Incidencias.Rpt'!$G$414</f>
        <v>CRUZ PASCUAL REBECA YAZMIN</v>
      </c>
      <c r="B23" t="str">
        <f>+Hoja2!A102</f>
        <v>54870</v>
      </c>
      <c r="C23" s="14" t="s">
        <v>17</v>
      </c>
      <c r="E23" s="16">
        <v>3720.3519999999999</v>
      </c>
      <c r="F23" s="15"/>
      <c r="G23" s="16">
        <v>2827.4675200000001</v>
      </c>
    </row>
    <row r="24" spans="1:7" x14ac:dyDescent="0.25">
      <c r="A24" s="6" t="str">
        <f>+'[2]Movimientos e Incidencias.Rpt'!$G$418</f>
        <v>CRUZ YAÑEZ ZORAIDA</v>
      </c>
      <c r="B24" t="str">
        <f>+Hoja2!A104</f>
        <v>54370</v>
      </c>
      <c r="C24" s="14" t="s">
        <v>1189</v>
      </c>
      <c r="E24" s="16">
        <v>3375.0079999999998</v>
      </c>
      <c r="F24" s="15"/>
      <c r="G24" s="16">
        <v>2565.0060800000001</v>
      </c>
    </row>
    <row r="25" spans="1:7" x14ac:dyDescent="0.25">
      <c r="A25" s="6" t="str">
        <f>+'[2]Movimientos e Incidencias.Rpt'!$G$424</f>
        <v>DE LA ROSA GARCIA MARIA DEL CARMEN</v>
      </c>
      <c r="C25" s="14" t="s">
        <v>14</v>
      </c>
      <c r="E25" s="16">
        <v>0</v>
      </c>
      <c r="F25" s="15"/>
      <c r="G25" s="16">
        <v>0</v>
      </c>
    </row>
    <row r="26" spans="1:7" x14ac:dyDescent="0.25">
      <c r="A26" s="6" t="str">
        <f>+'[2]Movimientos e Incidencias.Rpt'!$G$427</f>
        <v>DEL ANGEL ZUÑIGA ROCIO</v>
      </c>
      <c r="B26" t="str">
        <f>+Hoja2!A123</f>
        <v>54800</v>
      </c>
      <c r="C26" s="14" t="s">
        <v>1189</v>
      </c>
      <c r="E26" s="16">
        <v>3979.36</v>
      </c>
      <c r="F26" s="15"/>
      <c r="G26" s="16">
        <v>3024.3136</v>
      </c>
    </row>
    <row r="27" spans="1:7" x14ac:dyDescent="0.25">
      <c r="A27" s="6"/>
      <c r="C27" s="14" t="s">
        <v>20</v>
      </c>
      <c r="E27" s="16">
        <v>0</v>
      </c>
      <c r="F27" s="15"/>
      <c r="G27" s="16">
        <v>0</v>
      </c>
    </row>
    <row r="28" spans="1:7" x14ac:dyDescent="0.25">
      <c r="A28" s="6" t="str">
        <f>+'[2]Movimientos e Incidencias.Rpt'!$G$433</f>
        <v>DURAN RESENDIZ DAVID</v>
      </c>
      <c r="B28" t="str">
        <f>+Hoja2!A131</f>
        <v>53900</v>
      </c>
      <c r="C28" s="14" t="s">
        <v>52</v>
      </c>
      <c r="E28" s="16">
        <v>3720.4678239999998</v>
      </c>
      <c r="F28" s="15"/>
      <c r="G28" s="16">
        <v>2827.5555462399998</v>
      </c>
    </row>
    <row r="29" spans="1:7" x14ac:dyDescent="0.25">
      <c r="A29" s="6" t="str">
        <f>+'[2]Movimientos e Incidencias.Rpt'!$G$437</f>
        <v>ENRIQUEZ PEREZ HUGO ALBERTO</v>
      </c>
      <c r="B29" t="str">
        <f>+Hoja2!A135</f>
        <v>52530</v>
      </c>
      <c r="C29" s="14" t="s">
        <v>1189</v>
      </c>
      <c r="E29" s="16">
        <v>3807.1325099458672</v>
      </c>
      <c r="F29" s="15"/>
      <c r="G29" s="16">
        <v>2893.4207075588592</v>
      </c>
    </row>
    <row r="30" spans="1:7" x14ac:dyDescent="0.25">
      <c r="A30" s="6"/>
      <c r="C30" s="14" t="s">
        <v>14</v>
      </c>
      <c r="E30" s="16">
        <v>0</v>
      </c>
      <c r="F30" s="15"/>
      <c r="G30" s="16">
        <v>0</v>
      </c>
    </row>
    <row r="31" spans="1:7" x14ac:dyDescent="0.25">
      <c r="A31" s="6" t="str">
        <f>+'[2]Movimientos e Incidencias.Rpt'!$G$462</f>
        <v>ESCOBEDO GALEANA HORTENCIA</v>
      </c>
      <c r="B31" t="str">
        <f>+Hoja2!A140</f>
        <v>54030</v>
      </c>
      <c r="C31" s="14" t="s">
        <v>53</v>
      </c>
      <c r="E31" s="16">
        <v>3375.0079999999998</v>
      </c>
      <c r="F31" s="15"/>
      <c r="G31" s="16">
        <v>2565.0060800000001</v>
      </c>
    </row>
    <row r="32" spans="1:7" x14ac:dyDescent="0.25">
      <c r="A32" s="6" t="str">
        <f>+'[2]Movimientos e Incidencias.Rpt'!$G$465</f>
        <v>FLORES DEL ANGEL JUAN CARLOS</v>
      </c>
      <c r="B32" t="str">
        <f>+Hoja2!A153</f>
        <v>54920</v>
      </c>
      <c r="C32" s="14" t="s">
        <v>1189</v>
      </c>
      <c r="E32" s="16">
        <v>3720.3519999999999</v>
      </c>
      <c r="F32" s="15"/>
      <c r="G32" s="16">
        <v>2827.4675200000001</v>
      </c>
    </row>
    <row r="33" spans="1:7" x14ac:dyDescent="0.25">
      <c r="A33" s="6" t="str">
        <f>+'[2]Movimientos e Incidencias.Rpt'!$G$469</f>
        <v>FREGOSO GARZA GILBERTO</v>
      </c>
      <c r="C33" s="14" t="s">
        <v>48</v>
      </c>
      <c r="E33" s="16">
        <v>0</v>
      </c>
      <c r="F33" s="15"/>
      <c r="G33" s="16">
        <v>0</v>
      </c>
    </row>
    <row r="34" spans="1:7" x14ac:dyDescent="0.25">
      <c r="A34" s="6" t="str">
        <f>+'[2]Movimientos e Incidencias.Rpt'!$G$475</f>
        <v>GARCIA CORTES JOSE ROBERTO</v>
      </c>
      <c r="B34" t="str">
        <f>+Hoja2!A167</f>
        <v>53470</v>
      </c>
      <c r="C34" s="14" t="s">
        <v>1189</v>
      </c>
      <c r="E34" s="16">
        <v>3720.2796715706095</v>
      </c>
      <c r="F34" s="15"/>
      <c r="G34" s="16">
        <v>2827.4125503936634</v>
      </c>
    </row>
    <row r="35" spans="1:7" x14ac:dyDescent="0.25">
      <c r="A35" s="6" t="str">
        <f>+'[2]Movimientos e Incidencias.Rpt'!$G$478</f>
        <v>GARCIA FLORES LUCINA REBECA</v>
      </c>
      <c r="C35" s="14" t="s">
        <v>49</v>
      </c>
      <c r="E35" s="16">
        <v>0</v>
      </c>
      <c r="F35" s="15"/>
      <c r="G35" s="16">
        <v>0</v>
      </c>
    </row>
    <row r="36" spans="1:7" x14ac:dyDescent="0.25">
      <c r="A36" s="6" t="str">
        <f>+'[2]Movimientos e Incidencias.Rpt'!$G$481</f>
        <v>GARCIA GARCIA ANA MARIA</v>
      </c>
      <c r="B36" t="str">
        <f>+Hoja2!A170</f>
        <v>53290</v>
      </c>
      <c r="C36" s="14" t="s">
        <v>1189</v>
      </c>
      <c r="E36" s="16">
        <v>3681.30168</v>
      </c>
      <c r="F36" s="15"/>
      <c r="G36" s="16">
        <v>2797.7892768000002</v>
      </c>
    </row>
    <row r="37" spans="1:7" x14ac:dyDescent="0.25">
      <c r="A37" s="6"/>
      <c r="C37" s="14" t="s">
        <v>1186</v>
      </c>
      <c r="E37" s="16">
        <v>0</v>
      </c>
      <c r="F37" s="15"/>
      <c r="G37" s="16">
        <v>0</v>
      </c>
    </row>
    <row r="38" spans="1:7" x14ac:dyDescent="0.25">
      <c r="A38" s="6" t="str">
        <f>+'[2]Movimientos e Incidencias.Rpt'!$G$486</f>
        <v>GARCIA GARCIA ISAIAS</v>
      </c>
      <c r="B38" t="str">
        <f>+Hoja2!A172</f>
        <v>53950</v>
      </c>
      <c r="C38" s="14" t="s">
        <v>1189</v>
      </c>
      <c r="E38" s="16">
        <v>3720.2421963379629</v>
      </c>
      <c r="F38" s="15"/>
      <c r="G38" s="16">
        <v>2827.3840692168519</v>
      </c>
    </row>
    <row r="39" spans="1:7" x14ac:dyDescent="0.25">
      <c r="A39" s="6" t="str">
        <f>+'[2]Movimientos e Incidencias.Rpt'!$G$489</f>
        <v>GARCIA MARTINEZ MARIBEL</v>
      </c>
      <c r="C39" s="14" t="s">
        <v>32</v>
      </c>
      <c r="E39" s="16">
        <v>0</v>
      </c>
      <c r="F39" s="15"/>
      <c r="G39" s="16">
        <v>0</v>
      </c>
    </row>
    <row r="40" spans="1:7" x14ac:dyDescent="0.25">
      <c r="A40" s="6" t="str">
        <f>+'[2]Movimientos e Incidencias.Rpt'!$G$492</f>
        <v>GARDUÑO GONZALEZ JESUS ISAIAS</v>
      </c>
      <c r="B40" t="str">
        <f>+Hoja2!A181</f>
        <v>54980</v>
      </c>
      <c r="C40" s="14" t="s">
        <v>14</v>
      </c>
      <c r="E40" s="16">
        <v>3720.2498517743998</v>
      </c>
      <c r="F40" s="15"/>
      <c r="G40" s="16">
        <v>2827.3898873485437</v>
      </c>
    </row>
    <row r="41" spans="1:7" x14ac:dyDescent="0.25">
      <c r="A41" s="6" t="str">
        <f>+'[2]Movimientos e Incidencias.Rpt'!$G$496</f>
        <v>GONZALEZ GARCIA ADRIANA NEREYDA</v>
      </c>
      <c r="B41" t="str">
        <f>+Hoja2!A194</f>
        <v>54900</v>
      </c>
      <c r="C41" s="14" t="s">
        <v>1187</v>
      </c>
      <c r="E41" s="16">
        <v>3979.4697439999995</v>
      </c>
      <c r="F41" s="15"/>
      <c r="G41" s="16">
        <v>3024.3970054399997</v>
      </c>
    </row>
    <row r="42" spans="1:7" x14ac:dyDescent="0.25">
      <c r="A42" s="6" t="str">
        <f>+'[2]Movimientos e Incidencias.Rpt'!$G$500</f>
        <v>GUZMAN BANDA JOSE LUIS</v>
      </c>
      <c r="B42" t="str">
        <f>+Hoja2!A204</f>
        <v>55080</v>
      </c>
      <c r="C42" s="14" t="s">
        <v>28</v>
      </c>
      <c r="E42" s="16">
        <v>3720.3519999999999</v>
      </c>
      <c r="F42" s="15"/>
      <c r="G42" s="16">
        <v>2827.4675200000001</v>
      </c>
    </row>
    <row r="43" spans="1:7" x14ac:dyDescent="0.25">
      <c r="A43" s="6" t="str">
        <f>+'[2]Movimientos e Incidencias.Rpt'!$G$504</f>
        <v>GUZMAN GAMEZ RODRIGO</v>
      </c>
      <c r="B43" t="str">
        <f>+Hoja2!A206</f>
        <v>53610</v>
      </c>
      <c r="C43" s="14" t="s">
        <v>1189</v>
      </c>
      <c r="E43" s="16">
        <v>3720.4854892167423</v>
      </c>
      <c r="F43" s="15"/>
      <c r="G43" s="16">
        <v>2827.5689718047242</v>
      </c>
    </row>
    <row r="44" spans="1:7" x14ac:dyDescent="0.25">
      <c r="A44" s="6"/>
      <c r="C44" s="14" t="s">
        <v>50</v>
      </c>
      <c r="E44" s="16">
        <v>0</v>
      </c>
      <c r="F44" s="15"/>
      <c r="G44" s="16">
        <v>0</v>
      </c>
    </row>
    <row r="45" spans="1:7" x14ac:dyDescent="0.25">
      <c r="A45" s="6" t="str">
        <f>+'[2]Movimientos e Incidencias.Rpt'!$G$510</f>
        <v>JIMENEZ RODRIGUEZ ROBERTO</v>
      </c>
      <c r="B45" t="str">
        <f>+Hoja2!A249</f>
        <v>54270</v>
      </c>
      <c r="C45" s="14" t="s">
        <v>17</v>
      </c>
      <c r="E45" s="16">
        <v>3720.3519999999999</v>
      </c>
      <c r="F45" s="15"/>
      <c r="G45" s="16">
        <v>2827.4675200000001</v>
      </c>
    </row>
    <row r="46" spans="1:7" x14ac:dyDescent="0.25">
      <c r="A46" s="6" t="str">
        <f>+'[2]Movimientos e Incidencias.Rpt'!$G$515</f>
        <v>LUNA REYES JUANA MARGARITA</v>
      </c>
      <c r="B46" t="str">
        <f>+Hoja2!A279</f>
        <v>54940</v>
      </c>
      <c r="C46" s="14" t="s">
        <v>17</v>
      </c>
      <c r="E46" s="16">
        <v>3720.2498517743998</v>
      </c>
      <c r="F46" s="15"/>
      <c r="G46" s="16">
        <v>2827.3898873485437</v>
      </c>
    </row>
    <row r="47" spans="1:7" x14ac:dyDescent="0.25">
      <c r="A47" s="6" t="str">
        <f>+'[2]Movimientos e Incidencias.Rpt'!$G$518</f>
        <v>MARTINEZ NOYOLA SARA CRISTINA</v>
      </c>
      <c r="B47" t="str">
        <f>+Hoja2!A306</f>
        <v>55070</v>
      </c>
      <c r="C47" s="14" t="s">
        <v>1189</v>
      </c>
      <c r="E47" s="16">
        <v>3720.3519999999999</v>
      </c>
      <c r="F47" s="15"/>
      <c r="G47" s="16">
        <v>2827.4675200000001</v>
      </c>
    </row>
    <row r="48" spans="1:7" x14ac:dyDescent="0.25">
      <c r="A48" s="6"/>
      <c r="C48" s="14" t="s">
        <v>17</v>
      </c>
      <c r="E48" s="16">
        <v>0</v>
      </c>
      <c r="F48" s="15"/>
      <c r="G48" s="16">
        <v>0</v>
      </c>
    </row>
    <row r="49" spans="1:7" x14ac:dyDescent="0.25">
      <c r="A49" s="6" t="str">
        <f>+'[2]Movimientos e Incidencias.Rpt'!$G$523</f>
        <v>MARTINEZ PEREZ MIRIAM</v>
      </c>
      <c r="B49" t="str">
        <f>+Hoja2!A310</f>
        <v>54770</v>
      </c>
      <c r="C49" s="14" t="s">
        <v>1189</v>
      </c>
      <c r="E49" s="16">
        <v>3720.3519999999999</v>
      </c>
      <c r="F49" s="15"/>
      <c r="G49" s="16">
        <v>2827.4675200000001</v>
      </c>
    </row>
    <row r="50" spans="1:7" x14ac:dyDescent="0.25">
      <c r="A50" s="6"/>
      <c r="C50" s="14" t="s">
        <v>28</v>
      </c>
      <c r="E50" s="16">
        <v>0</v>
      </c>
      <c r="F50" s="15"/>
      <c r="G50" s="16">
        <v>0</v>
      </c>
    </row>
    <row r="51" spans="1:7" x14ac:dyDescent="0.25">
      <c r="A51" s="6" t="str">
        <f>+'[2]Movimientos e Incidencias.Rpt'!$G$528</f>
        <v>MAYA HERNANDEZ ALFREDO</v>
      </c>
      <c r="B51" t="str">
        <f>+Hoja2!A318</f>
        <v>55110</v>
      </c>
      <c r="C51" s="14" t="s">
        <v>1189</v>
      </c>
      <c r="E51" s="16">
        <v>3720.3519999999999</v>
      </c>
      <c r="F51" s="15"/>
      <c r="G51" s="16">
        <v>2827.4675200000001</v>
      </c>
    </row>
    <row r="52" spans="1:7" x14ac:dyDescent="0.25">
      <c r="A52" s="6"/>
      <c r="C52" s="14" t="s">
        <v>54</v>
      </c>
      <c r="E52" s="16">
        <v>0</v>
      </c>
      <c r="F52" s="15"/>
      <c r="G52" s="16">
        <v>0</v>
      </c>
    </row>
    <row r="53" spans="1:7" x14ac:dyDescent="0.25">
      <c r="A53" s="6" t="str">
        <f>+'[2]Movimientos e Incidencias.Rpt'!$G$534</f>
        <v>MEDRANO MORENO LEONARDO</v>
      </c>
      <c r="B53" t="str">
        <f>+Hoja2!A325</f>
        <v>55040</v>
      </c>
      <c r="C53" s="14" t="s">
        <v>1189</v>
      </c>
      <c r="E53" s="16">
        <v>3720.2498517743998</v>
      </c>
      <c r="F53" s="15"/>
      <c r="G53" s="16">
        <v>2827.3898873485437</v>
      </c>
    </row>
    <row r="54" spans="1:7" x14ac:dyDescent="0.25">
      <c r="A54" s="6"/>
      <c r="C54" s="14" t="s">
        <v>55</v>
      </c>
      <c r="E54" s="16">
        <v>0</v>
      </c>
      <c r="F54" s="15"/>
      <c r="G54" s="16">
        <v>0</v>
      </c>
    </row>
    <row r="55" spans="1:7" x14ac:dyDescent="0.25">
      <c r="A55" s="6" t="str">
        <f>+'[2]Movimientos e Incidencias.Rpt'!$G$540</f>
        <v>NAJERA TOVAR FRANCISCO</v>
      </c>
      <c r="B55" t="str">
        <f>+Hoja2!A353</f>
        <v>54990</v>
      </c>
      <c r="C55" s="14" t="s">
        <v>1189</v>
      </c>
      <c r="E55" s="16">
        <v>3720.3519999999999</v>
      </c>
      <c r="F55" s="15"/>
      <c r="G55" s="16">
        <v>2827.4675200000001</v>
      </c>
    </row>
    <row r="56" spans="1:7" x14ac:dyDescent="0.25">
      <c r="A56" s="6"/>
      <c r="C56" s="14" t="s">
        <v>1189</v>
      </c>
      <c r="E56" s="16">
        <v>0</v>
      </c>
      <c r="F56" s="15"/>
      <c r="G56" s="16">
        <v>0</v>
      </c>
    </row>
    <row r="57" spans="1:7" x14ac:dyDescent="0.25">
      <c r="A57" s="6" t="str">
        <f>+'[2]Movimientos e Incidencias.Rpt'!$G$545</f>
        <v>ORTIZ HERNANDEZ ANA CRISTINA</v>
      </c>
      <c r="C57" s="14" t="s">
        <v>13</v>
      </c>
      <c r="E57" s="16">
        <v>0</v>
      </c>
      <c r="F57" s="15"/>
      <c r="G57" s="16">
        <v>0</v>
      </c>
    </row>
    <row r="58" spans="1:7" x14ac:dyDescent="0.25">
      <c r="A58" s="6" t="str">
        <f>+'[2]Movimientos e Incidencias.Rpt'!$G$548</f>
        <v>PACHECO BASURTO MIGUEL ANGEL</v>
      </c>
      <c r="B58" t="str">
        <f>+Hoja2!A382</f>
        <v>55100</v>
      </c>
      <c r="C58" s="14" t="s">
        <v>1189</v>
      </c>
      <c r="E58" s="16">
        <v>3720.3519999999999</v>
      </c>
      <c r="F58" s="15"/>
      <c r="G58" s="16">
        <v>2827.4675200000001</v>
      </c>
    </row>
    <row r="59" spans="1:7" x14ac:dyDescent="0.25">
      <c r="A59" s="6"/>
      <c r="C59" s="14" t="s">
        <v>14</v>
      </c>
      <c r="E59" s="16">
        <v>0</v>
      </c>
      <c r="F59" s="15"/>
      <c r="G59" s="16">
        <v>0</v>
      </c>
    </row>
    <row r="60" spans="1:7" x14ac:dyDescent="0.25">
      <c r="A60" s="6" t="str">
        <f>+'[2]Movimientos e Incidencias.Rpt'!$G$553</f>
        <v>PEREZ AGUILAR ELISA DANIELA</v>
      </c>
      <c r="B60" t="str">
        <f>+Hoja2!A394</f>
        <v>54250</v>
      </c>
      <c r="C60" s="14" t="s">
        <v>1189</v>
      </c>
      <c r="E60" s="16">
        <v>3979.36</v>
      </c>
      <c r="F60" s="15"/>
      <c r="G60" s="16">
        <v>3024.3136</v>
      </c>
    </row>
    <row r="61" spans="1:7" x14ac:dyDescent="0.25">
      <c r="A61" s="6"/>
      <c r="C61" s="14" t="s">
        <v>56</v>
      </c>
      <c r="E61" s="16">
        <v>0</v>
      </c>
      <c r="F61" s="15"/>
      <c r="G61" s="16">
        <v>0</v>
      </c>
    </row>
    <row r="62" spans="1:7" x14ac:dyDescent="0.25">
      <c r="A62" s="6" t="str">
        <f>+'[2]Movimientos e Incidencias.Rpt'!$G$558</f>
        <v>PEREZ ZAPATA VICTOR GUADALUPE</v>
      </c>
      <c r="B62" t="str">
        <f>+Hoja2!A410</f>
        <v>54570</v>
      </c>
      <c r="C62" s="14" t="s">
        <v>1189</v>
      </c>
      <c r="E62" s="16">
        <v>3720.4100890481404</v>
      </c>
      <c r="F62" s="15"/>
      <c r="G62" s="16">
        <v>2827.511667676587</v>
      </c>
    </row>
    <row r="63" spans="1:7" x14ac:dyDescent="0.25">
      <c r="A63" s="6"/>
      <c r="C63" s="14" t="s">
        <v>1188</v>
      </c>
      <c r="E63" s="16">
        <v>0</v>
      </c>
      <c r="F63" s="15"/>
      <c r="G63" s="16">
        <v>0</v>
      </c>
    </row>
    <row r="64" spans="1:7" x14ac:dyDescent="0.25">
      <c r="A64" s="6" t="str">
        <f>+'[2]Movimientos e Incidencias.Rpt'!$G$563</f>
        <v>RODRIGUEZ CASTRO GUADALUPE</v>
      </c>
      <c r="B64" t="str">
        <f>+Hoja2!A464</f>
        <v>53430</v>
      </c>
      <c r="C64" s="14" t="s">
        <v>17</v>
      </c>
      <c r="E64" s="16">
        <v>3375.0416849055919</v>
      </c>
      <c r="F64" s="15"/>
      <c r="G64" s="16">
        <v>2565.03168052825</v>
      </c>
    </row>
    <row r="65" spans="1:7" x14ac:dyDescent="0.25">
      <c r="A65" s="6" t="str">
        <f>+'[2]Movimientos e Incidencias.Rpt'!$G$566</f>
        <v>RUBIO OLVERA IMELDA</v>
      </c>
      <c r="B65" t="str">
        <f>+Hoja2!A485</f>
        <v>52060</v>
      </c>
      <c r="C65" s="14" t="s">
        <v>54</v>
      </c>
      <c r="E65" s="16">
        <v>3979.2431991285584</v>
      </c>
      <c r="F65" s="15"/>
      <c r="G65" s="16">
        <v>3024.2248313377045</v>
      </c>
    </row>
    <row r="66" spans="1:7" x14ac:dyDescent="0.25">
      <c r="A66" s="6" t="str">
        <f>+'[2]Movimientos e Incidencias.Rpt'!$G$569</f>
        <v>SALVADOR CORDERO ANNIEL MAXIMINO</v>
      </c>
      <c r="B66" t="str">
        <f>+Hoja2!A500</f>
        <v>54840</v>
      </c>
      <c r="C66" s="14" t="s">
        <v>20</v>
      </c>
      <c r="E66" s="16">
        <v>3720.2498517743998</v>
      </c>
      <c r="F66" s="15"/>
      <c r="G66" s="16">
        <v>2827.3898873485437</v>
      </c>
    </row>
    <row r="67" spans="1:7" x14ac:dyDescent="0.25">
      <c r="A67" s="6" t="str">
        <f>+'[2]Movimientos e Incidencias.Rpt'!$G$573</f>
        <v>SANTOS SERAPIO MANUEL</v>
      </c>
      <c r="B67" t="str">
        <f>+Hoja2!A518</f>
        <v>54640</v>
      </c>
      <c r="C67" s="14" t="s">
        <v>13</v>
      </c>
      <c r="E67" s="16">
        <v>3720.4100890481404</v>
      </c>
      <c r="F67" s="15"/>
      <c r="G67" s="16">
        <v>2827.511667676587</v>
      </c>
    </row>
    <row r="68" spans="1:7" x14ac:dyDescent="0.25">
      <c r="A68" s="6" t="str">
        <f>+'[2]Movimientos e Incidencias.Rpt'!$G$577</f>
        <v>SOBREVILLA HERNANDEZ HERMILO ANTONIO</v>
      </c>
      <c r="B68" t="str">
        <f>+Hoja2!A529</f>
        <v>54780</v>
      </c>
      <c r="C68" s="14" t="s">
        <v>50</v>
      </c>
      <c r="E68" s="16">
        <v>3720.4100890481404</v>
      </c>
      <c r="F68" s="15"/>
      <c r="G68" s="16">
        <v>2827.511667676587</v>
      </c>
    </row>
    <row r="69" spans="1:7" x14ac:dyDescent="0.25">
      <c r="A69" s="6" t="str">
        <f>+'[2]Movimientos e Incidencias.Rpt'!$G$581</f>
        <v>SOTELO GUEVARA JOSE SEBASTIAN</v>
      </c>
      <c r="B69" t="str">
        <f>+Hoja2!A534</f>
        <v>53050</v>
      </c>
      <c r="C69" s="14" t="s">
        <v>50</v>
      </c>
      <c r="E69" s="16">
        <v>3720.2447153903695</v>
      </c>
      <c r="F69" s="15"/>
      <c r="G69" s="16">
        <v>2827.3859836966808</v>
      </c>
    </row>
    <row r="70" spans="1:7" x14ac:dyDescent="0.25">
      <c r="A70" s="6" t="str">
        <f>+'[2]Movimientos e Incidencias.Rpt'!$G$585</f>
        <v>TOSCANO CASTILLO ROGELIO</v>
      </c>
      <c r="B70" t="str">
        <f>+Hoja2!A548</f>
        <v>54040</v>
      </c>
      <c r="C70" s="14" t="s">
        <v>17</v>
      </c>
      <c r="E70" s="16">
        <v>3720.4854892167423</v>
      </c>
      <c r="F70" s="15"/>
      <c r="G70" s="16">
        <v>2827.5689718047242</v>
      </c>
    </row>
    <row r="71" spans="1:7" x14ac:dyDescent="0.25">
      <c r="A71" s="6" t="str">
        <f>+'[2]Movimientos e Incidencias.Rpt'!$G$589</f>
        <v>VALLADARES PEREZ MARIA ELVIRA</v>
      </c>
      <c r="B71" t="str">
        <f>+Hoja2!A556</f>
        <v>54350</v>
      </c>
      <c r="C71" s="14" t="s">
        <v>1189</v>
      </c>
      <c r="E71" s="16">
        <v>3720.4100890481404</v>
      </c>
      <c r="F71" s="15"/>
      <c r="G71" s="16">
        <v>2827.511667676587</v>
      </c>
    </row>
    <row r="72" spans="1:7" x14ac:dyDescent="0.25">
      <c r="A72" s="6"/>
      <c r="C72" s="14" t="s">
        <v>20</v>
      </c>
      <c r="E72" s="16">
        <v>0</v>
      </c>
      <c r="F72" s="15"/>
      <c r="G72" s="16">
        <v>0</v>
      </c>
    </row>
    <row r="73" spans="1:7" x14ac:dyDescent="0.25">
      <c r="A73" s="6" t="str">
        <f>+'[2]Movimientos e Incidencias.Rpt'!$G$593</f>
        <v>ZUÑIGA MARTINEZ MARTIN DAVID</v>
      </c>
      <c r="B73" t="str">
        <f>+Hoja2!A575</f>
        <v>54910</v>
      </c>
      <c r="E73" s="16">
        <v>3720.2498517743998</v>
      </c>
      <c r="F73" s="15"/>
      <c r="G73" s="16">
        <v>2827.3898873485437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7"/>
  <sheetViews>
    <sheetView topLeftCell="A520" workbookViewId="0">
      <selection activeCell="A4" sqref="A1:IV4"/>
    </sheetView>
  </sheetViews>
  <sheetFormatPr baseColWidth="10" defaultRowHeight="15" x14ac:dyDescent="0.25"/>
  <cols>
    <col min="2" max="2" width="34.28515625" bestFit="1" customWidth="1"/>
  </cols>
  <sheetData>
    <row r="1" spans="1:2" x14ac:dyDescent="0.25">
      <c r="A1" s="13" t="s">
        <v>1135</v>
      </c>
      <c r="B1" s="12" t="s">
        <v>1136</v>
      </c>
    </row>
    <row r="2" spans="1:2" x14ac:dyDescent="0.25">
      <c r="A2" s="13" t="s">
        <v>332</v>
      </c>
      <c r="B2" s="12" t="s">
        <v>333</v>
      </c>
    </row>
    <row r="3" spans="1:2" x14ac:dyDescent="0.25">
      <c r="A3" s="13" t="s">
        <v>1084</v>
      </c>
      <c r="B3" s="12" t="s">
        <v>1085</v>
      </c>
    </row>
    <row r="4" spans="1:2" x14ac:dyDescent="0.25">
      <c r="A4" s="13" t="s">
        <v>392</v>
      </c>
      <c r="B4" s="12" t="s">
        <v>393</v>
      </c>
    </row>
    <row r="5" spans="1:2" x14ac:dyDescent="0.25">
      <c r="A5" s="13" t="s">
        <v>472</v>
      </c>
      <c r="B5" s="12" t="s">
        <v>473</v>
      </c>
    </row>
    <row r="6" spans="1:2" x14ac:dyDescent="0.25">
      <c r="A6" s="13" t="s">
        <v>832</v>
      </c>
      <c r="B6" s="12" t="s">
        <v>833</v>
      </c>
    </row>
    <row r="7" spans="1:2" x14ac:dyDescent="0.25">
      <c r="A7" s="13" t="s">
        <v>1109</v>
      </c>
      <c r="B7" s="12" t="s">
        <v>1110</v>
      </c>
    </row>
    <row r="8" spans="1:2" x14ac:dyDescent="0.25">
      <c r="A8" s="13" t="s">
        <v>540</v>
      </c>
      <c r="B8" s="12" t="s">
        <v>541</v>
      </c>
    </row>
    <row r="9" spans="1:2" x14ac:dyDescent="0.25">
      <c r="A9" s="13" t="s">
        <v>77</v>
      </c>
      <c r="B9" s="12" t="s">
        <v>78</v>
      </c>
    </row>
    <row r="10" spans="1:2" x14ac:dyDescent="0.25">
      <c r="A10" s="13" t="s">
        <v>1095</v>
      </c>
      <c r="B10" s="12" t="s">
        <v>1096</v>
      </c>
    </row>
    <row r="11" spans="1:2" x14ac:dyDescent="0.25">
      <c r="A11" s="13" t="s">
        <v>468</v>
      </c>
      <c r="B11" s="12" t="s">
        <v>469</v>
      </c>
    </row>
    <row r="12" spans="1:2" x14ac:dyDescent="0.25">
      <c r="A12" s="13" t="s">
        <v>1079</v>
      </c>
      <c r="B12" s="12" t="s">
        <v>1080</v>
      </c>
    </row>
    <row r="13" spans="1:2" x14ac:dyDescent="0.25">
      <c r="A13" s="13" t="s">
        <v>239</v>
      </c>
      <c r="B13" s="12" t="s">
        <v>240</v>
      </c>
    </row>
    <row r="14" spans="1:2" x14ac:dyDescent="0.25">
      <c r="A14" s="13" t="s">
        <v>1171</v>
      </c>
      <c r="B14" s="12" t="s">
        <v>1172</v>
      </c>
    </row>
    <row r="15" spans="1:2" x14ac:dyDescent="0.25">
      <c r="A15" s="13" t="s">
        <v>97</v>
      </c>
      <c r="B15" s="12" t="s">
        <v>98</v>
      </c>
    </row>
    <row r="16" spans="1:2" x14ac:dyDescent="0.25">
      <c r="A16" s="13" t="s">
        <v>131</v>
      </c>
      <c r="B16" s="12" t="s">
        <v>132</v>
      </c>
    </row>
    <row r="17" spans="1:2" x14ac:dyDescent="0.25">
      <c r="A17" s="13" t="s">
        <v>1010</v>
      </c>
      <c r="B17" s="12" t="s">
        <v>1011</v>
      </c>
    </row>
    <row r="18" spans="1:2" x14ac:dyDescent="0.25">
      <c r="A18" s="13" t="s">
        <v>1003</v>
      </c>
      <c r="B18" s="12" t="s">
        <v>1004</v>
      </c>
    </row>
    <row r="19" spans="1:2" x14ac:dyDescent="0.25">
      <c r="A19" s="13" t="s">
        <v>139</v>
      </c>
      <c r="B19" s="12" t="s">
        <v>140</v>
      </c>
    </row>
    <row r="20" spans="1:2" x14ac:dyDescent="0.25">
      <c r="A20" s="13" t="s">
        <v>669</v>
      </c>
      <c r="B20" s="12" t="s">
        <v>670</v>
      </c>
    </row>
    <row r="21" spans="1:2" x14ac:dyDescent="0.25">
      <c r="A21" s="13" t="s">
        <v>264</v>
      </c>
      <c r="B21" s="12" t="s">
        <v>265</v>
      </c>
    </row>
    <row r="22" spans="1:2" x14ac:dyDescent="0.25">
      <c r="A22" s="13" t="s">
        <v>145</v>
      </c>
      <c r="B22" s="12" t="s">
        <v>146</v>
      </c>
    </row>
    <row r="23" spans="1:2" x14ac:dyDescent="0.25">
      <c r="A23" s="13" t="s">
        <v>699</v>
      </c>
      <c r="B23" s="12" t="s">
        <v>700</v>
      </c>
    </row>
    <row r="24" spans="1:2" x14ac:dyDescent="0.25">
      <c r="A24" s="13" t="s">
        <v>380</v>
      </c>
      <c r="B24" s="12" t="s">
        <v>381</v>
      </c>
    </row>
    <row r="25" spans="1:2" x14ac:dyDescent="0.25">
      <c r="A25" s="13" t="s">
        <v>707</v>
      </c>
      <c r="B25" s="12" t="s">
        <v>708</v>
      </c>
    </row>
    <row r="26" spans="1:2" x14ac:dyDescent="0.25">
      <c r="A26" s="13" t="s">
        <v>414</v>
      </c>
      <c r="B26" s="12" t="s">
        <v>415</v>
      </c>
    </row>
    <row r="27" spans="1:2" x14ac:dyDescent="0.25">
      <c r="A27" s="13" t="s">
        <v>840</v>
      </c>
      <c r="B27" s="12" t="s">
        <v>841</v>
      </c>
    </row>
    <row r="28" spans="1:2" x14ac:dyDescent="0.25">
      <c r="A28" s="13" t="s">
        <v>396</v>
      </c>
      <c r="B28" s="12" t="s">
        <v>397</v>
      </c>
    </row>
    <row r="29" spans="1:2" x14ac:dyDescent="0.25">
      <c r="A29" s="13" t="s">
        <v>560</v>
      </c>
      <c r="B29" s="12" t="s">
        <v>561</v>
      </c>
    </row>
    <row r="30" spans="1:2" x14ac:dyDescent="0.25">
      <c r="A30" s="13" t="s">
        <v>1015</v>
      </c>
      <c r="B30" s="12" t="s">
        <v>1016</v>
      </c>
    </row>
    <row r="31" spans="1:2" x14ac:dyDescent="0.25">
      <c r="A31" s="13" t="s">
        <v>1072</v>
      </c>
      <c r="B31" s="12" t="s">
        <v>1073</v>
      </c>
    </row>
    <row r="32" spans="1:2" x14ac:dyDescent="0.25">
      <c r="A32" s="13" t="s">
        <v>929</v>
      </c>
      <c r="B32" s="12" t="s">
        <v>930</v>
      </c>
    </row>
    <row r="33" spans="1:2" x14ac:dyDescent="0.25">
      <c r="A33" s="13" t="s">
        <v>185</v>
      </c>
      <c r="B33" s="12" t="s">
        <v>186</v>
      </c>
    </row>
    <row r="34" spans="1:2" x14ac:dyDescent="0.25">
      <c r="A34" s="13" t="s">
        <v>1066</v>
      </c>
      <c r="B34" s="12" t="s">
        <v>1067</v>
      </c>
    </row>
    <row r="35" spans="1:2" x14ac:dyDescent="0.25">
      <c r="A35" s="13" t="s">
        <v>157</v>
      </c>
      <c r="B35" s="12" t="s">
        <v>158</v>
      </c>
    </row>
    <row r="36" spans="1:2" x14ac:dyDescent="0.25">
      <c r="A36" s="13" t="s">
        <v>358</v>
      </c>
      <c r="B36" s="12" t="s">
        <v>359</v>
      </c>
    </row>
    <row r="37" spans="1:2" x14ac:dyDescent="0.25">
      <c r="A37" s="13" t="s">
        <v>16</v>
      </c>
      <c r="B37" s="12" t="s">
        <v>1006</v>
      </c>
    </row>
    <row r="38" spans="1:2" x14ac:dyDescent="0.25">
      <c r="A38" s="13" t="s">
        <v>1035</v>
      </c>
      <c r="B38" s="12" t="s">
        <v>1036</v>
      </c>
    </row>
    <row r="39" spans="1:2" x14ac:dyDescent="0.25">
      <c r="A39" s="13" t="s">
        <v>703</v>
      </c>
      <c r="B39" s="12" t="s">
        <v>704</v>
      </c>
    </row>
    <row r="40" spans="1:2" x14ac:dyDescent="0.25">
      <c r="A40" s="13" t="s">
        <v>764</v>
      </c>
      <c r="B40" s="12" t="s">
        <v>765</v>
      </c>
    </row>
    <row r="41" spans="1:2" x14ac:dyDescent="0.25">
      <c r="A41" s="13" t="s">
        <v>649</v>
      </c>
      <c r="B41" s="12" t="s">
        <v>650</v>
      </c>
    </row>
    <row r="42" spans="1:2" x14ac:dyDescent="0.25">
      <c r="A42" s="13" t="s">
        <v>460</v>
      </c>
      <c r="B42" s="12" t="s">
        <v>461</v>
      </c>
    </row>
    <row r="43" spans="1:2" x14ac:dyDescent="0.25">
      <c r="A43" s="13" t="s">
        <v>125</v>
      </c>
      <c r="B43" s="12" t="s">
        <v>126</v>
      </c>
    </row>
    <row r="44" spans="1:2" x14ac:dyDescent="0.25">
      <c r="A44" s="13" t="s">
        <v>1017</v>
      </c>
      <c r="B44" s="12" t="s">
        <v>1018</v>
      </c>
    </row>
    <row r="45" spans="1:2" x14ac:dyDescent="0.25">
      <c r="A45" s="13" t="s">
        <v>101</v>
      </c>
      <c r="B45" s="12" t="s">
        <v>102</v>
      </c>
    </row>
    <row r="46" spans="1:2" x14ac:dyDescent="0.25">
      <c r="A46" s="13" t="s">
        <v>1023</v>
      </c>
      <c r="B46" s="12" t="s">
        <v>1024</v>
      </c>
    </row>
    <row r="47" spans="1:2" x14ac:dyDescent="0.25">
      <c r="A47" s="13" t="s">
        <v>1119</v>
      </c>
      <c r="B47" s="12" t="s">
        <v>1120</v>
      </c>
    </row>
    <row r="48" spans="1:2" x14ac:dyDescent="0.25">
      <c r="A48" s="13" t="s">
        <v>486</v>
      </c>
      <c r="B48" s="12" t="s">
        <v>487</v>
      </c>
    </row>
    <row r="49" spans="1:2" x14ac:dyDescent="0.25">
      <c r="A49" s="13" t="s">
        <v>1121</v>
      </c>
      <c r="B49" s="12" t="s">
        <v>1122</v>
      </c>
    </row>
    <row r="50" spans="1:2" x14ac:dyDescent="0.25">
      <c r="A50" s="13" t="s">
        <v>1025</v>
      </c>
      <c r="B50" s="12" t="s">
        <v>1026</v>
      </c>
    </row>
    <row r="51" spans="1:2" x14ac:dyDescent="0.25">
      <c r="A51" s="13" t="s">
        <v>655</v>
      </c>
      <c r="B51" s="12" t="s">
        <v>656</v>
      </c>
    </row>
    <row r="52" spans="1:2" x14ac:dyDescent="0.25">
      <c r="A52" s="13" t="s">
        <v>967</v>
      </c>
      <c r="B52" s="12" t="s">
        <v>968</v>
      </c>
    </row>
    <row r="53" spans="1:2" x14ac:dyDescent="0.25">
      <c r="A53" s="13" t="s">
        <v>530</v>
      </c>
      <c r="B53" s="12" t="s">
        <v>531</v>
      </c>
    </row>
    <row r="54" spans="1:2" x14ac:dyDescent="0.25">
      <c r="A54" s="13" t="s">
        <v>286</v>
      </c>
      <c r="B54" s="12" t="s">
        <v>287</v>
      </c>
    </row>
    <row r="55" spans="1:2" x14ac:dyDescent="0.25">
      <c r="A55" s="13" t="s">
        <v>629</v>
      </c>
      <c r="B55" s="12" t="s">
        <v>630</v>
      </c>
    </row>
    <row r="56" spans="1:2" x14ac:dyDescent="0.25">
      <c r="A56" s="13" t="s">
        <v>488</v>
      </c>
      <c r="B56" s="12" t="s">
        <v>489</v>
      </c>
    </row>
    <row r="57" spans="1:2" x14ac:dyDescent="0.25">
      <c r="A57" s="13" t="s">
        <v>566</v>
      </c>
      <c r="B57" s="12" t="s">
        <v>567</v>
      </c>
    </row>
    <row r="58" spans="1:2" x14ac:dyDescent="0.25">
      <c r="A58" s="13" t="s">
        <v>302</v>
      </c>
      <c r="B58" s="12" t="s">
        <v>303</v>
      </c>
    </row>
    <row r="59" spans="1:2" x14ac:dyDescent="0.25">
      <c r="A59" s="13" t="s">
        <v>643</v>
      </c>
      <c r="B59" s="12" t="s">
        <v>644</v>
      </c>
    </row>
    <row r="60" spans="1:2" x14ac:dyDescent="0.25">
      <c r="A60" s="13" t="s">
        <v>1046</v>
      </c>
      <c r="B60" s="12" t="s">
        <v>1047</v>
      </c>
    </row>
    <row r="61" spans="1:2" x14ac:dyDescent="0.25">
      <c r="A61" s="13" t="s">
        <v>155</v>
      </c>
      <c r="B61" s="12" t="s">
        <v>156</v>
      </c>
    </row>
    <row r="62" spans="1:2" x14ac:dyDescent="0.25">
      <c r="A62" s="13" t="s">
        <v>191</v>
      </c>
      <c r="B62" s="12" t="s">
        <v>192</v>
      </c>
    </row>
    <row r="63" spans="1:2" x14ac:dyDescent="0.25">
      <c r="A63" s="13" t="s">
        <v>750</v>
      </c>
      <c r="B63" s="12" t="s">
        <v>751</v>
      </c>
    </row>
    <row r="64" spans="1:2" x14ac:dyDescent="0.25">
      <c r="A64" s="13" t="s">
        <v>294</v>
      </c>
      <c r="B64" s="12" t="s">
        <v>295</v>
      </c>
    </row>
    <row r="65" spans="1:2" x14ac:dyDescent="0.25">
      <c r="A65" s="13" t="s">
        <v>452</v>
      </c>
      <c r="B65" s="12" t="s">
        <v>453</v>
      </c>
    </row>
    <row r="66" spans="1:2" x14ac:dyDescent="0.25">
      <c r="A66" s="13" t="s">
        <v>609</v>
      </c>
      <c r="B66" s="12" t="s">
        <v>610</v>
      </c>
    </row>
    <row r="67" spans="1:2" x14ac:dyDescent="0.25">
      <c r="A67" s="13" t="s">
        <v>235</v>
      </c>
      <c r="B67" s="12" t="s">
        <v>236</v>
      </c>
    </row>
    <row r="68" spans="1:2" x14ac:dyDescent="0.25">
      <c r="A68" s="13" t="s">
        <v>594</v>
      </c>
      <c r="B68" s="12" t="s">
        <v>595</v>
      </c>
    </row>
    <row r="69" spans="1:2" x14ac:dyDescent="0.25">
      <c r="A69" s="13" t="s">
        <v>657</v>
      </c>
      <c r="B69" s="12" t="s">
        <v>658</v>
      </c>
    </row>
    <row r="70" spans="1:2" x14ac:dyDescent="0.25">
      <c r="A70" s="13" t="s">
        <v>798</v>
      </c>
      <c r="B70" s="12" t="s">
        <v>799</v>
      </c>
    </row>
    <row r="71" spans="1:2" x14ac:dyDescent="0.25">
      <c r="A71" s="13" t="s">
        <v>758</v>
      </c>
      <c r="B71" s="12" t="s">
        <v>759</v>
      </c>
    </row>
    <row r="72" spans="1:2" x14ac:dyDescent="0.25">
      <c r="A72" s="13" t="s">
        <v>436</v>
      </c>
      <c r="B72" s="12" t="s">
        <v>437</v>
      </c>
    </row>
    <row r="73" spans="1:2" x14ac:dyDescent="0.25">
      <c r="A73" s="13" t="s">
        <v>274</v>
      </c>
      <c r="B73" s="12" t="s">
        <v>275</v>
      </c>
    </row>
    <row r="74" spans="1:2" x14ac:dyDescent="0.25">
      <c r="A74" s="13" t="s">
        <v>1183</v>
      </c>
      <c r="B74" s="12" t="s">
        <v>1184</v>
      </c>
    </row>
    <row r="75" spans="1:2" x14ac:dyDescent="0.25">
      <c r="A75" s="13" t="s">
        <v>266</v>
      </c>
      <c r="B75" s="12" t="s">
        <v>267</v>
      </c>
    </row>
    <row r="76" spans="1:2" x14ac:dyDescent="0.25">
      <c r="A76" s="13" t="s">
        <v>854</v>
      </c>
      <c r="B76" s="12" t="s">
        <v>855</v>
      </c>
    </row>
    <row r="77" spans="1:2" x14ac:dyDescent="0.25">
      <c r="A77" s="13" t="s">
        <v>796</v>
      </c>
      <c r="B77" s="12" t="s">
        <v>797</v>
      </c>
    </row>
    <row r="78" spans="1:2" x14ac:dyDescent="0.25">
      <c r="A78" s="13" t="s">
        <v>935</v>
      </c>
      <c r="B78" s="12" t="s">
        <v>936</v>
      </c>
    </row>
    <row r="79" spans="1:2" x14ac:dyDescent="0.25">
      <c r="A79" s="13" t="s">
        <v>883</v>
      </c>
      <c r="B79" s="12" t="s">
        <v>884</v>
      </c>
    </row>
    <row r="80" spans="1:2" x14ac:dyDescent="0.25">
      <c r="A80" s="13" t="s">
        <v>590</v>
      </c>
      <c r="B80" s="12" t="s">
        <v>591</v>
      </c>
    </row>
    <row r="81" spans="1:2" x14ac:dyDescent="0.25">
      <c r="A81" s="13" t="s">
        <v>1165</v>
      </c>
      <c r="B81" s="12" t="s">
        <v>1166</v>
      </c>
    </row>
    <row r="82" spans="1:2" x14ac:dyDescent="0.25">
      <c r="A82" s="13" t="s">
        <v>544</v>
      </c>
      <c r="B82" s="12" t="s">
        <v>545</v>
      </c>
    </row>
    <row r="83" spans="1:2" x14ac:dyDescent="0.25">
      <c r="A83" s="13" t="s">
        <v>502</v>
      </c>
      <c r="B83" s="12" t="s">
        <v>503</v>
      </c>
    </row>
    <row r="84" spans="1:2" x14ac:dyDescent="0.25">
      <c r="A84" s="13" t="s">
        <v>592</v>
      </c>
      <c r="B84" s="12" t="s">
        <v>593</v>
      </c>
    </row>
    <row r="85" spans="1:2" x14ac:dyDescent="0.25">
      <c r="A85" s="13" t="s">
        <v>572</v>
      </c>
      <c r="B85" s="12" t="s">
        <v>573</v>
      </c>
    </row>
    <row r="86" spans="1:2" x14ac:dyDescent="0.25">
      <c r="A86" s="13" t="s">
        <v>596</v>
      </c>
      <c r="B86" s="12" t="s">
        <v>597</v>
      </c>
    </row>
    <row r="87" spans="1:2" x14ac:dyDescent="0.25">
      <c r="A87" s="13" t="s">
        <v>326</v>
      </c>
      <c r="B87" s="12" t="s">
        <v>327</v>
      </c>
    </row>
    <row r="88" spans="1:2" x14ac:dyDescent="0.25">
      <c r="A88" s="13" t="s">
        <v>852</v>
      </c>
      <c r="B88" s="12" t="s">
        <v>853</v>
      </c>
    </row>
    <row r="89" spans="1:2" x14ac:dyDescent="0.25">
      <c r="A89" s="13" t="s">
        <v>420</v>
      </c>
      <c r="B89" s="12" t="s">
        <v>421</v>
      </c>
    </row>
    <row r="90" spans="1:2" x14ac:dyDescent="0.25">
      <c r="A90" s="13" t="s">
        <v>129</v>
      </c>
      <c r="B90" s="12" t="s">
        <v>130</v>
      </c>
    </row>
    <row r="91" spans="1:2" x14ac:dyDescent="0.25">
      <c r="A91" s="13" t="s">
        <v>65</v>
      </c>
      <c r="B91" s="12" t="s">
        <v>66</v>
      </c>
    </row>
    <row r="92" spans="1:2" x14ac:dyDescent="0.25">
      <c r="A92" s="13" t="s">
        <v>737</v>
      </c>
      <c r="B92" s="12" t="s">
        <v>738</v>
      </c>
    </row>
    <row r="93" spans="1:2" x14ac:dyDescent="0.25">
      <c r="A93" s="13" t="s">
        <v>578</v>
      </c>
      <c r="B93" s="12" t="s">
        <v>579</v>
      </c>
    </row>
    <row r="94" spans="1:2" x14ac:dyDescent="0.25">
      <c r="A94" s="13" t="s">
        <v>1029</v>
      </c>
      <c r="B94" s="12" t="s">
        <v>1030</v>
      </c>
    </row>
    <row r="95" spans="1:2" x14ac:dyDescent="0.25">
      <c r="A95" s="13" t="s">
        <v>808</v>
      </c>
      <c r="B95" s="12" t="s">
        <v>809</v>
      </c>
    </row>
    <row r="96" spans="1:2" x14ac:dyDescent="0.25">
      <c r="A96" s="13" t="s">
        <v>510</v>
      </c>
      <c r="B96" s="12" t="s">
        <v>511</v>
      </c>
    </row>
    <row r="97" spans="1:2" x14ac:dyDescent="0.25">
      <c r="A97" s="13" t="s">
        <v>838</v>
      </c>
      <c r="B97" s="12" t="s">
        <v>839</v>
      </c>
    </row>
    <row r="98" spans="1:2" x14ac:dyDescent="0.25">
      <c r="A98" s="13" t="s">
        <v>484</v>
      </c>
      <c r="B98" s="12" t="s">
        <v>485</v>
      </c>
    </row>
    <row r="99" spans="1:2" x14ac:dyDescent="0.25">
      <c r="A99" s="13" t="s">
        <v>754</v>
      </c>
      <c r="B99" s="12" t="s">
        <v>755</v>
      </c>
    </row>
    <row r="100" spans="1:2" x14ac:dyDescent="0.25">
      <c r="A100" s="13" t="s">
        <v>1027</v>
      </c>
      <c r="B100" s="12" t="s">
        <v>1028</v>
      </c>
    </row>
    <row r="101" spans="1:2" x14ac:dyDescent="0.25">
      <c r="A101" s="13" t="s">
        <v>588</v>
      </c>
      <c r="B101" s="12" t="s">
        <v>589</v>
      </c>
    </row>
    <row r="102" spans="1:2" x14ac:dyDescent="0.25">
      <c r="A102" s="13" t="s">
        <v>1091</v>
      </c>
      <c r="B102" s="12" t="s">
        <v>1092</v>
      </c>
    </row>
    <row r="103" spans="1:2" x14ac:dyDescent="0.25">
      <c r="A103" s="13" t="s">
        <v>570</v>
      </c>
      <c r="B103" s="12" t="s">
        <v>571</v>
      </c>
    </row>
    <row r="104" spans="1:2" x14ac:dyDescent="0.25">
      <c r="A104" s="13" t="s">
        <v>1007</v>
      </c>
      <c r="B104" s="12" t="s">
        <v>1008</v>
      </c>
    </row>
    <row r="105" spans="1:2" x14ac:dyDescent="0.25">
      <c r="A105" s="13" t="s">
        <v>605</v>
      </c>
      <c r="B105" s="12" t="s">
        <v>606</v>
      </c>
    </row>
    <row r="106" spans="1:2" x14ac:dyDescent="0.25">
      <c r="A106" s="13" t="s">
        <v>119</v>
      </c>
      <c r="B106" s="12" t="s">
        <v>120</v>
      </c>
    </row>
    <row r="107" spans="1:2" x14ac:dyDescent="0.25">
      <c r="A107" s="13" t="s">
        <v>1021</v>
      </c>
      <c r="B107" s="12" t="s">
        <v>1022</v>
      </c>
    </row>
    <row r="108" spans="1:2" x14ac:dyDescent="0.25">
      <c r="A108" s="13" t="s">
        <v>1056</v>
      </c>
      <c r="B108" s="12" t="s">
        <v>1057</v>
      </c>
    </row>
    <row r="109" spans="1:2" x14ac:dyDescent="0.25">
      <c r="A109" s="13" t="s">
        <v>195</v>
      </c>
      <c r="B109" s="12" t="s">
        <v>196</v>
      </c>
    </row>
    <row r="110" spans="1:2" x14ac:dyDescent="0.25">
      <c r="A110" s="13" t="s">
        <v>1033</v>
      </c>
      <c r="B110" s="12" t="s">
        <v>1034</v>
      </c>
    </row>
    <row r="111" spans="1:2" x14ac:dyDescent="0.25">
      <c r="A111" s="13" t="s">
        <v>1089</v>
      </c>
      <c r="B111" s="12" t="s">
        <v>1090</v>
      </c>
    </row>
    <row r="112" spans="1:2" x14ac:dyDescent="0.25">
      <c r="A112" s="13" t="s">
        <v>304</v>
      </c>
      <c r="B112" s="12" t="s">
        <v>305</v>
      </c>
    </row>
    <row r="113" spans="1:2" x14ac:dyDescent="0.25">
      <c r="A113" s="13" t="s">
        <v>424</v>
      </c>
      <c r="B113" s="12" t="s">
        <v>425</v>
      </c>
    </row>
    <row r="114" spans="1:2" x14ac:dyDescent="0.25">
      <c r="A114" s="13" t="s">
        <v>689</v>
      </c>
      <c r="B114" s="12" t="s">
        <v>690</v>
      </c>
    </row>
    <row r="115" spans="1:2" x14ac:dyDescent="0.25">
      <c r="A115" s="13" t="s">
        <v>962</v>
      </c>
      <c r="B115" s="12" t="s">
        <v>963</v>
      </c>
    </row>
    <row r="116" spans="1:2" x14ac:dyDescent="0.25">
      <c r="A116" s="13" t="s">
        <v>584</v>
      </c>
      <c r="B116" s="12" t="s">
        <v>585</v>
      </c>
    </row>
    <row r="117" spans="1:2" x14ac:dyDescent="0.25">
      <c r="A117" s="13" t="s">
        <v>225</v>
      </c>
      <c r="B117" s="12" t="s">
        <v>226</v>
      </c>
    </row>
    <row r="118" spans="1:2" x14ac:dyDescent="0.25">
      <c r="A118" s="13" t="s">
        <v>1157</v>
      </c>
      <c r="B118" s="12" t="s">
        <v>1158</v>
      </c>
    </row>
    <row r="119" spans="1:2" x14ac:dyDescent="0.25">
      <c r="A119" s="13" t="s">
        <v>997</v>
      </c>
      <c r="B119" s="12" t="s">
        <v>998</v>
      </c>
    </row>
    <row r="120" spans="1:2" x14ac:dyDescent="0.25">
      <c r="A120" s="13" t="s">
        <v>398</v>
      </c>
      <c r="B120" s="12" t="s">
        <v>399</v>
      </c>
    </row>
    <row r="121" spans="1:2" x14ac:dyDescent="0.25">
      <c r="A121" s="13" t="s">
        <v>231</v>
      </c>
      <c r="B121" s="12" t="s">
        <v>232</v>
      </c>
    </row>
    <row r="122" spans="1:2" x14ac:dyDescent="0.25">
      <c r="A122" s="13" t="s">
        <v>105</v>
      </c>
      <c r="B122" s="12" t="s">
        <v>106</v>
      </c>
    </row>
    <row r="123" spans="1:2" x14ac:dyDescent="0.25">
      <c r="A123" s="13" t="s">
        <v>19</v>
      </c>
      <c r="B123" s="12" t="s">
        <v>1081</v>
      </c>
    </row>
    <row r="124" spans="1:2" x14ac:dyDescent="0.25">
      <c r="A124" s="13" t="s">
        <v>67</v>
      </c>
      <c r="B124" s="12" t="s">
        <v>68</v>
      </c>
    </row>
    <row r="125" spans="1:2" x14ac:dyDescent="0.25">
      <c r="A125" s="13" t="s">
        <v>991</v>
      </c>
      <c r="B125" s="12" t="s">
        <v>992</v>
      </c>
    </row>
    <row r="126" spans="1:2" x14ac:dyDescent="0.25">
      <c r="A126" s="13" t="s">
        <v>386</v>
      </c>
      <c r="B126" s="12" t="s">
        <v>387</v>
      </c>
    </row>
    <row r="127" spans="1:2" x14ac:dyDescent="0.25">
      <c r="A127" s="13" t="s">
        <v>580</v>
      </c>
      <c r="B127" s="12" t="s">
        <v>581</v>
      </c>
    </row>
    <row r="128" spans="1:2" x14ac:dyDescent="0.25">
      <c r="A128" s="13" t="s">
        <v>611</v>
      </c>
      <c r="B128" s="12" t="s">
        <v>612</v>
      </c>
    </row>
    <row r="129" spans="1:2" x14ac:dyDescent="0.25">
      <c r="A129" s="13" t="s">
        <v>824</v>
      </c>
      <c r="B129" s="12" t="s">
        <v>825</v>
      </c>
    </row>
    <row r="130" spans="1:2" x14ac:dyDescent="0.25">
      <c r="A130" s="13" t="s">
        <v>895</v>
      </c>
      <c r="B130" s="12" t="s">
        <v>896</v>
      </c>
    </row>
    <row r="131" spans="1:2" x14ac:dyDescent="0.25">
      <c r="A131" s="13" t="s">
        <v>921</v>
      </c>
      <c r="B131" s="12" t="s">
        <v>922</v>
      </c>
    </row>
    <row r="132" spans="1:2" x14ac:dyDescent="0.25">
      <c r="A132" s="13" t="s">
        <v>442</v>
      </c>
      <c r="B132" s="12" t="s">
        <v>443</v>
      </c>
    </row>
    <row r="133" spans="1:2" x14ac:dyDescent="0.25">
      <c r="A133" s="13" t="s">
        <v>370</v>
      </c>
      <c r="B133" s="12" t="s">
        <v>371</v>
      </c>
    </row>
    <row r="134" spans="1:2" x14ac:dyDescent="0.25">
      <c r="A134" s="13" t="s">
        <v>941</v>
      </c>
      <c r="B134" s="12" t="s">
        <v>942</v>
      </c>
    </row>
    <row r="135" spans="1:2" x14ac:dyDescent="0.25">
      <c r="A135" s="13" t="s">
        <v>651</v>
      </c>
      <c r="B135" s="12" t="s">
        <v>652</v>
      </c>
    </row>
    <row r="136" spans="1:2" x14ac:dyDescent="0.25">
      <c r="A136" s="13" t="s">
        <v>69</v>
      </c>
      <c r="B136" s="12" t="s">
        <v>70</v>
      </c>
    </row>
    <row r="137" spans="1:2" x14ac:dyDescent="0.25">
      <c r="A137" s="13" t="s">
        <v>99</v>
      </c>
      <c r="B137" s="12" t="s">
        <v>100</v>
      </c>
    </row>
    <row r="138" spans="1:2" x14ac:dyDescent="0.25">
      <c r="A138" s="13" t="s">
        <v>1175</v>
      </c>
      <c r="B138" s="12" t="s">
        <v>1176</v>
      </c>
    </row>
    <row r="139" spans="1:2" x14ac:dyDescent="0.25">
      <c r="A139" s="13" t="s">
        <v>374</v>
      </c>
      <c r="B139" s="12" t="s">
        <v>375</v>
      </c>
    </row>
    <row r="140" spans="1:2" x14ac:dyDescent="0.25">
      <c r="A140" s="13" t="s">
        <v>21</v>
      </c>
      <c r="B140" s="12" t="s">
        <v>947</v>
      </c>
    </row>
    <row r="141" spans="1:2" x14ac:dyDescent="0.25">
      <c r="A141" s="13" t="s">
        <v>292</v>
      </c>
      <c r="B141" s="12" t="s">
        <v>293</v>
      </c>
    </row>
    <row r="142" spans="1:2" x14ac:dyDescent="0.25">
      <c r="A142" s="13" t="s">
        <v>778</v>
      </c>
      <c r="B142" s="12" t="s">
        <v>779</v>
      </c>
    </row>
    <row r="143" spans="1:2" x14ac:dyDescent="0.25">
      <c r="A143" s="13" t="s">
        <v>969</v>
      </c>
      <c r="B143" s="12" t="s">
        <v>970</v>
      </c>
    </row>
    <row r="144" spans="1:2" x14ac:dyDescent="0.25">
      <c r="A144" s="13" t="s">
        <v>312</v>
      </c>
      <c r="B144" s="12" t="s">
        <v>313</v>
      </c>
    </row>
    <row r="145" spans="1:2" x14ac:dyDescent="0.25">
      <c r="A145" s="13" t="s">
        <v>288</v>
      </c>
      <c r="B145" s="12" t="s">
        <v>289</v>
      </c>
    </row>
    <row r="146" spans="1:2" x14ac:dyDescent="0.25">
      <c r="A146" s="13" t="s">
        <v>93</v>
      </c>
      <c r="B146" s="12" t="s">
        <v>94</v>
      </c>
    </row>
    <row r="147" spans="1:2" x14ac:dyDescent="0.25">
      <c r="A147" s="13" t="s">
        <v>1107</v>
      </c>
      <c r="B147" s="12" t="s">
        <v>1108</v>
      </c>
    </row>
    <row r="148" spans="1:2" x14ac:dyDescent="0.25">
      <c r="A148" s="13" t="s">
        <v>711</v>
      </c>
      <c r="B148" s="12" t="s">
        <v>712</v>
      </c>
    </row>
    <row r="149" spans="1:2" x14ac:dyDescent="0.25">
      <c r="A149" s="13" t="s">
        <v>356</v>
      </c>
      <c r="B149" s="12" t="s">
        <v>357</v>
      </c>
    </row>
    <row r="150" spans="1:2" x14ac:dyDescent="0.25">
      <c r="A150" s="13" t="s">
        <v>410</v>
      </c>
      <c r="B150" s="12" t="s">
        <v>411</v>
      </c>
    </row>
    <row r="151" spans="1:2" x14ac:dyDescent="0.25">
      <c r="A151" s="13" t="s">
        <v>207</v>
      </c>
      <c r="B151" s="12" t="s">
        <v>208</v>
      </c>
    </row>
    <row r="152" spans="1:2" x14ac:dyDescent="0.25">
      <c r="A152" s="13" t="s">
        <v>169</v>
      </c>
      <c r="B152" s="12" t="s">
        <v>170</v>
      </c>
    </row>
    <row r="153" spans="1:2" x14ac:dyDescent="0.25">
      <c r="A153" s="13" t="s">
        <v>1101</v>
      </c>
      <c r="B153" s="12" t="s">
        <v>1102</v>
      </c>
    </row>
    <row r="154" spans="1:2" x14ac:dyDescent="0.25">
      <c r="A154" s="13" t="s">
        <v>183</v>
      </c>
      <c r="B154" s="12" t="s">
        <v>184</v>
      </c>
    </row>
    <row r="155" spans="1:2" x14ac:dyDescent="0.25">
      <c r="A155" s="13" t="s">
        <v>213</v>
      </c>
      <c r="B155" s="12" t="s">
        <v>214</v>
      </c>
    </row>
    <row r="156" spans="1:2" x14ac:dyDescent="0.25">
      <c r="A156" s="13" t="s">
        <v>175</v>
      </c>
      <c r="B156" s="12" t="s">
        <v>176</v>
      </c>
    </row>
    <row r="157" spans="1:2" x14ac:dyDescent="0.25">
      <c r="A157" s="13" t="s">
        <v>346</v>
      </c>
      <c r="B157" s="12" t="s">
        <v>347</v>
      </c>
    </row>
    <row r="158" spans="1:2" x14ac:dyDescent="0.25">
      <c r="A158" s="13" t="s">
        <v>830</v>
      </c>
      <c r="B158" s="12" t="s">
        <v>831</v>
      </c>
    </row>
    <row r="159" spans="1:2" x14ac:dyDescent="0.25">
      <c r="A159" s="13" t="s">
        <v>536</v>
      </c>
      <c r="B159" s="12" t="s">
        <v>537</v>
      </c>
    </row>
    <row r="160" spans="1:2" x14ac:dyDescent="0.25">
      <c r="A160" s="13" t="s">
        <v>310</v>
      </c>
      <c r="B160" s="12" t="s">
        <v>311</v>
      </c>
    </row>
    <row r="161" spans="1:2" x14ac:dyDescent="0.25">
      <c r="A161" s="13" t="s">
        <v>889</v>
      </c>
      <c r="B161" s="12" t="s">
        <v>890</v>
      </c>
    </row>
    <row r="162" spans="1:2" x14ac:dyDescent="0.25">
      <c r="A162" s="13" t="s">
        <v>1117</v>
      </c>
      <c r="B162" s="12" t="s">
        <v>1118</v>
      </c>
    </row>
    <row r="163" spans="1:2" x14ac:dyDescent="0.25">
      <c r="A163" s="13" t="s">
        <v>406</v>
      </c>
      <c r="B163" s="12" t="s">
        <v>407</v>
      </c>
    </row>
    <row r="164" spans="1:2" x14ac:dyDescent="0.25">
      <c r="A164" s="13" t="s">
        <v>971</v>
      </c>
      <c r="B164" s="12" t="s">
        <v>972</v>
      </c>
    </row>
    <row r="165" spans="1:2" x14ac:dyDescent="0.25">
      <c r="A165" s="13" t="s">
        <v>151</v>
      </c>
      <c r="B165" s="12" t="s">
        <v>152</v>
      </c>
    </row>
    <row r="166" spans="1:2" x14ac:dyDescent="0.25">
      <c r="A166" s="13" t="s">
        <v>219</v>
      </c>
      <c r="B166" s="12" t="s">
        <v>220</v>
      </c>
    </row>
    <row r="167" spans="1:2" x14ac:dyDescent="0.25">
      <c r="A167" s="13" t="s">
        <v>836</v>
      </c>
      <c r="B167" s="12" t="s">
        <v>837</v>
      </c>
    </row>
    <row r="168" spans="1:2" x14ac:dyDescent="0.25">
      <c r="A168" s="13" t="s">
        <v>1031</v>
      </c>
      <c r="B168" s="12" t="s">
        <v>1032</v>
      </c>
    </row>
    <row r="169" spans="1:2" x14ac:dyDescent="0.25">
      <c r="A169" s="13" t="s">
        <v>318</v>
      </c>
      <c r="B169" s="12" t="s">
        <v>319</v>
      </c>
    </row>
    <row r="170" spans="1:2" x14ac:dyDescent="0.25">
      <c r="A170" s="13" t="s">
        <v>800</v>
      </c>
      <c r="B170" s="12" t="s">
        <v>801</v>
      </c>
    </row>
    <row r="171" spans="1:2" x14ac:dyDescent="0.25">
      <c r="A171" s="13" t="s">
        <v>153</v>
      </c>
      <c r="B171" s="12" t="s">
        <v>154</v>
      </c>
    </row>
    <row r="172" spans="1:2" x14ac:dyDescent="0.25">
      <c r="A172" s="13" t="s">
        <v>931</v>
      </c>
      <c r="B172" s="12" t="s">
        <v>932</v>
      </c>
    </row>
    <row r="173" spans="1:2" x14ac:dyDescent="0.25">
      <c r="A173" s="13" t="s">
        <v>1127</v>
      </c>
      <c r="B173" s="12" t="s">
        <v>1128</v>
      </c>
    </row>
    <row r="174" spans="1:2" x14ac:dyDescent="0.25">
      <c r="A174" s="13" t="s">
        <v>187</v>
      </c>
      <c r="B174" s="12" t="s">
        <v>188</v>
      </c>
    </row>
    <row r="175" spans="1:2" x14ac:dyDescent="0.25">
      <c r="A175" s="13" t="s">
        <v>546</v>
      </c>
      <c r="B175" s="12" t="s">
        <v>547</v>
      </c>
    </row>
    <row r="176" spans="1:2" x14ac:dyDescent="0.25">
      <c r="A176" s="13" t="s">
        <v>1129</v>
      </c>
      <c r="B176" s="12" t="s">
        <v>1130</v>
      </c>
    </row>
    <row r="177" spans="1:2" x14ac:dyDescent="0.25">
      <c r="A177" s="13" t="s">
        <v>372</v>
      </c>
      <c r="B177" s="12" t="s">
        <v>373</v>
      </c>
    </row>
    <row r="178" spans="1:2" x14ac:dyDescent="0.25">
      <c r="A178" s="13" t="s">
        <v>556</v>
      </c>
      <c r="B178" s="12" t="s">
        <v>557</v>
      </c>
    </row>
    <row r="179" spans="1:2" x14ac:dyDescent="0.25">
      <c r="A179" s="13" t="s">
        <v>903</v>
      </c>
      <c r="B179" s="12" t="s">
        <v>904</v>
      </c>
    </row>
    <row r="180" spans="1:2" x14ac:dyDescent="0.25">
      <c r="A180" s="13" t="s">
        <v>675</v>
      </c>
      <c r="B180" s="12" t="s">
        <v>676</v>
      </c>
    </row>
    <row r="181" spans="1:2" x14ac:dyDescent="0.25">
      <c r="A181" s="13" t="s">
        <v>1113</v>
      </c>
      <c r="B181" s="12" t="s">
        <v>1114</v>
      </c>
    </row>
    <row r="182" spans="1:2" x14ac:dyDescent="0.25">
      <c r="A182" s="13" t="s">
        <v>1103</v>
      </c>
      <c r="B182" s="12" t="s">
        <v>1104</v>
      </c>
    </row>
    <row r="183" spans="1:2" x14ac:dyDescent="0.25">
      <c r="A183" s="13" t="s">
        <v>978</v>
      </c>
      <c r="B183" s="12" t="s">
        <v>979</v>
      </c>
    </row>
    <row r="184" spans="1:2" x14ac:dyDescent="0.25">
      <c r="A184" s="13" t="s">
        <v>324</v>
      </c>
      <c r="B184" s="12" t="s">
        <v>325</v>
      </c>
    </row>
    <row r="185" spans="1:2" x14ac:dyDescent="0.25">
      <c r="A185" s="13" t="s">
        <v>402</v>
      </c>
      <c r="B185" s="12" t="s">
        <v>403</v>
      </c>
    </row>
    <row r="186" spans="1:2" x14ac:dyDescent="0.25">
      <c r="A186" s="13" t="s">
        <v>1087</v>
      </c>
      <c r="B186" s="12" t="s">
        <v>1088</v>
      </c>
    </row>
    <row r="187" spans="1:2" x14ac:dyDescent="0.25">
      <c r="A187" s="13" t="s">
        <v>719</v>
      </c>
      <c r="B187" s="12" t="s">
        <v>720</v>
      </c>
    </row>
    <row r="188" spans="1:2" x14ac:dyDescent="0.25">
      <c r="A188" s="13" t="s">
        <v>514</v>
      </c>
      <c r="B188" s="12" t="s">
        <v>515</v>
      </c>
    </row>
    <row r="189" spans="1:2" x14ac:dyDescent="0.25">
      <c r="A189" s="13" t="s">
        <v>85</v>
      </c>
      <c r="B189" s="12" t="s">
        <v>86</v>
      </c>
    </row>
    <row r="190" spans="1:2" x14ac:dyDescent="0.25">
      <c r="A190" s="13" t="s">
        <v>400</v>
      </c>
      <c r="B190" s="12" t="s">
        <v>401</v>
      </c>
    </row>
    <row r="191" spans="1:2" x14ac:dyDescent="0.25">
      <c r="A191" s="13" t="s">
        <v>456</v>
      </c>
      <c r="B191" s="12" t="s">
        <v>457</v>
      </c>
    </row>
    <row r="192" spans="1:2" x14ac:dyDescent="0.25">
      <c r="A192" s="13" t="s">
        <v>516</v>
      </c>
      <c r="B192" s="12" t="s">
        <v>517</v>
      </c>
    </row>
    <row r="193" spans="1:2" x14ac:dyDescent="0.25">
      <c r="A193" s="13" t="s">
        <v>956</v>
      </c>
      <c r="B193" s="12" t="s">
        <v>957</v>
      </c>
    </row>
    <row r="194" spans="1:2" x14ac:dyDescent="0.25">
      <c r="A194" s="13" t="s">
        <v>1097</v>
      </c>
      <c r="B194" s="12" t="s">
        <v>1098</v>
      </c>
    </row>
    <row r="195" spans="1:2" x14ac:dyDescent="0.25">
      <c r="A195" s="13" t="s">
        <v>338</v>
      </c>
      <c r="B195" s="12" t="s">
        <v>339</v>
      </c>
    </row>
    <row r="196" spans="1:2" x14ac:dyDescent="0.25">
      <c r="A196" s="13" t="s">
        <v>862</v>
      </c>
      <c r="B196" s="12" t="s">
        <v>863</v>
      </c>
    </row>
    <row r="197" spans="1:2" x14ac:dyDescent="0.25">
      <c r="A197" s="13" t="s">
        <v>615</v>
      </c>
      <c r="B197" s="12" t="s">
        <v>616</v>
      </c>
    </row>
    <row r="198" spans="1:2" x14ac:dyDescent="0.25">
      <c r="A198" s="13" t="s">
        <v>500</v>
      </c>
      <c r="B198" s="12" t="s">
        <v>501</v>
      </c>
    </row>
    <row r="199" spans="1:2" x14ac:dyDescent="0.25">
      <c r="A199" s="13" t="s">
        <v>1143</v>
      </c>
      <c r="B199" s="12" t="s">
        <v>1144</v>
      </c>
    </row>
    <row r="200" spans="1:2" x14ac:dyDescent="0.25">
      <c r="A200" s="13" t="s">
        <v>653</v>
      </c>
      <c r="B200" s="12" t="s">
        <v>654</v>
      </c>
    </row>
    <row r="201" spans="1:2" x14ac:dyDescent="0.25">
      <c r="A201" s="13" t="s">
        <v>1177</v>
      </c>
      <c r="B201" s="12" t="s">
        <v>1178</v>
      </c>
    </row>
    <row r="202" spans="1:2" x14ac:dyDescent="0.25">
      <c r="A202" s="13" t="s">
        <v>868</v>
      </c>
      <c r="B202" s="12" t="s">
        <v>869</v>
      </c>
    </row>
    <row r="203" spans="1:2" x14ac:dyDescent="0.25">
      <c r="A203" s="13" t="s">
        <v>316</v>
      </c>
      <c r="B203" s="12" t="s">
        <v>317</v>
      </c>
    </row>
    <row r="204" spans="1:2" x14ac:dyDescent="0.25">
      <c r="A204" s="13" t="s">
        <v>1133</v>
      </c>
      <c r="B204" s="12" t="s">
        <v>1134</v>
      </c>
    </row>
    <row r="205" spans="1:2" x14ac:dyDescent="0.25">
      <c r="A205" s="13" t="s">
        <v>364</v>
      </c>
      <c r="B205" s="12" t="s">
        <v>365</v>
      </c>
    </row>
    <row r="206" spans="1:2" x14ac:dyDescent="0.25">
      <c r="A206" s="13" t="s">
        <v>864</v>
      </c>
      <c r="B206" s="12" t="s">
        <v>865</v>
      </c>
    </row>
    <row r="207" spans="1:2" x14ac:dyDescent="0.25">
      <c r="A207" s="13" t="s">
        <v>432</v>
      </c>
      <c r="B207" s="12" t="s">
        <v>433</v>
      </c>
    </row>
    <row r="208" spans="1:2" x14ac:dyDescent="0.25">
      <c r="A208" s="13" t="s">
        <v>360</v>
      </c>
      <c r="B208" s="12" t="s">
        <v>361</v>
      </c>
    </row>
    <row r="209" spans="1:2" x14ac:dyDescent="0.25">
      <c r="A209" s="13" t="s">
        <v>846</v>
      </c>
      <c r="B209" s="12" t="s">
        <v>847</v>
      </c>
    </row>
    <row r="210" spans="1:2" x14ac:dyDescent="0.25">
      <c r="A210" s="13" t="s">
        <v>408</v>
      </c>
      <c r="B210" s="12" t="s">
        <v>409</v>
      </c>
    </row>
    <row r="211" spans="1:2" x14ac:dyDescent="0.25">
      <c r="A211" s="13" t="s">
        <v>568</v>
      </c>
      <c r="B211" s="12" t="s">
        <v>569</v>
      </c>
    </row>
    <row r="212" spans="1:2" x14ac:dyDescent="0.25">
      <c r="A212" s="13" t="s">
        <v>296</v>
      </c>
      <c r="B212" s="12" t="s">
        <v>297</v>
      </c>
    </row>
    <row r="213" spans="1:2" x14ac:dyDescent="0.25">
      <c r="A213" s="13" t="s">
        <v>1153</v>
      </c>
      <c r="B213" s="12" t="s">
        <v>1154</v>
      </c>
    </row>
    <row r="214" spans="1:2" x14ac:dyDescent="0.25">
      <c r="A214" s="13" t="s">
        <v>171</v>
      </c>
      <c r="B214" s="12" t="s">
        <v>172</v>
      </c>
    </row>
    <row r="215" spans="1:2" x14ac:dyDescent="0.25">
      <c r="A215" s="13" t="s">
        <v>887</v>
      </c>
      <c r="B215" s="12" t="s">
        <v>888</v>
      </c>
    </row>
    <row r="216" spans="1:2" x14ac:dyDescent="0.25">
      <c r="A216" s="13" t="s">
        <v>1058</v>
      </c>
      <c r="B216" s="12" t="s">
        <v>1059</v>
      </c>
    </row>
    <row r="217" spans="1:2" x14ac:dyDescent="0.25">
      <c r="A217" s="13" t="s">
        <v>1048</v>
      </c>
      <c r="B217" s="12" t="s">
        <v>1049</v>
      </c>
    </row>
    <row r="218" spans="1:2" x14ac:dyDescent="0.25">
      <c r="A218" s="13" t="s">
        <v>250</v>
      </c>
      <c r="B218" s="12" t="s">
        <v>251</v>
      </c>
    </row>
    <row r="219" spans="1:2" x14ac:dyDescent="0.25">
      <c r="A219" s="13" t="s">
        <v>1111</v>
      </c>
      <c r="B219" s="12" t="s">
        <v>1112</v>
      </c>
    </row>
    <row r="220" spans="1:2" x14ac:dyDescent="0.25">
      <c r="A220" s="13" t="s">
        <v>818</v>
      </c>
      <c r="B220" s="12" t="s">
        <v>819</v>
      </c>
    </row>
    <row r="221" spans="1:2" x14ac:dyDescent="0.25">
      <c r="A221" s="13" t="s">
        <v>881</v>
      </c>
      <c r="B221" s="12" t="s">
        <v>882</v>
      </c>
    </row>
    <row r="222" spans="1:2" x14ac:dyDescent="0.25">
      <c r="A222" s="13" t="s">
        <v>741</v>
      </c>
      <c r="B222" s="12" t="s">
        <v>742</v>
      </c>
    </row>
    <row r="223" spans="1:2" x14ac:dyDescent="0.25">
      <c r="A223" s="13" t="s">
        <v>454</v>
      </c>
      <c r="B223" s="12" t="s">
        <v>455</v>
      </c>
    </row>
    <row r="224" spans="1:2" x14ac:dyDescent="0.25">
      <c r="A224" s="13" t="s">
        <v>731</v>
      </c>
      <c r="B224" s="12" t="s">
        <v>732</v>
      </c>
    </row>
    <row r="225" spans="1:2" x14ac:dyDescent="0.25">
      <c r="A225" s="13" t="s">
        <v>254</v>
      </c>
      <c r="B225" s="12" t="s">
        <v>255</v>
      </c>
    </row>
    <row r="226" spans="1:2" x14ac:dyDescent="0.25">
      <c r="A226" s="13" t="s">
        <v>526</v>
      </c>
      <c r="B226" s="12" t="s">
        <v>527</v>
      </c>
    </row>
    <row r="227" spans="1:2" x14ac:dyDescent="0.25">
      <c r="A227" s="13" t="s">
        <v>520</v>
      </c>
      <c r="B227" s="12" t="s">
        <v>521</v>
      </c>
    </row>
    <row r="228" spans="1:2" x14ac:dyDescent="0.25">
      <c r="A228" s="13" t="s">
        <v>856</v>
      </c>
      <c r="B228" s="12" t="s">
        <v>857</v>
      </c>
    </row>
    <row r="229" spans="1:2" x14ac:dyDescent="0.25">
      <c r="A229" s="13" t="s">
        <v>1123</v>
      </c>
      <c r="B229" s="12" t="s">
        <v>1124</v>
      </c>
    </row>
    <row r="230" spans="1:2" x14ac:dyDescent="0.25">
      <c r="A230" s="13" t="s">
        <v>79</v>
      </c>
      <c r="B230" s="12" t="s">
        <v>80</v>
      </c>
    </row>
    <row r="231" spans="1:2" x14ac:dyDescent="0.25">
      <c r="A231" s="13" t="s">
        <v>659</v>
      </c>
      <c r="B231" s="12" t="s">
        <v>660</v>
      </c>
    </row>
    <row r="232" spans="1:2" x14ac:dyDescent="0.25">
      <c r="A232" s="13" t="s">
        <v>850</v>
      </c>
      <c r="B232" s="12" t="s">
        <v>851</v>
      </c>
    </row>
    <row r="233" spans="1:2" x14ac:dyDescent="0.25">
      <c r="A233" s="13" t="s">
        <v>81</v>
      </c>
      <c r="B233" s="12" t="s">
        <v>82</v>
      </c>
    </row>
    <row r="234" spans="1:2" x14ac:dyDescent="0.25">
      <c r="A234" s="13" t="s">
        <v>756</v>
      </c>
      <c r="B234" s="12" t="s">
        <v>757</v>
      </c>
    </row>
    <row r="235" spans="1:2" x14ac:dyDescent="0.25">
      <c r="A235" s="13" t="s">
        <v>665</v>
      </c>
      <c r="B235" s="12" t="s">
        <v>666</v>
      </c>
    </row>
    <row r="236" spans="1:2" x14ac:dyDescent="0.25">
      <c r="A236" s="13" t="s">
        <v>937</v>
      </c>
      <c r="B236" s="12" t="s">
        <v>938</v>
      </c>
    </row>
    <row r="237" spans="1:2" x14ac:dyDescent="0.25">
      <c r="A237" s="13" t="s">
        <v>248</v>
      </c>
      <c r="B237" s="12" t="s">
        <v>249</v>
      </c>
    </row>
    <row r="238" spans="1:2" x14ac:dyDescent="0.25">
      <c r="A238" s="13" t="s">
        <v>905</v>
      </c>
      <c r="B238" s="12" t="s">
        <v>906</v>
      </c>
    </row>
    <row r="239" spans="1:2" x14ac:dyDescent="0.25">
      <c r="A239" s="13" t="s">
        <v>141</v>
      </c>
      <c r="B239" s="12" t="s">
        <v>142</v>
      </c>
    </row>
    <row r="240" spans="1:2" x14ac:dyDescent="0.25">
      <c r="A240" s="13" t="s">
        <v>635</v>
      </c>
      <c r="B240" s="12" t="s">
        <v>636</v>
      </c>
    </row>
    <row r="241" spans="1:2" x14ac:dyDescent="0.25">
      <c r="A241" s="13" t="s">
        <v>743</v>
      </c>
      <c r="B241" s="12" t="s">
        <v>744</v>
      </c>
    </row>
    <row r="242" spans="1:2" x14ac:dyDescent="0.25">
      <c r="A242" s="13" t="s">
        <v>1037</v>
      </c>
      <c r="B242" s="12" t="s">
        <v>1038</v>
      </c>
    </row>
    <row r="243" spans="1:2" x14ac:dyDescent="0.25">
      <c r="A243" s="13" t="s">
        <v>368</v>
      </c>
      <c r="B243" s="12" t="s">
        <v>369</v>
      </c>
    </row>
    <row r="244" spans="1:2" x14ac:dyDescent="0.25">
      <c r="A244" s="13" t="s">
        <v>891</v>
      </c>
      <c r="B244" s="12" t="s">
        <v>892</v>
      </c>
    </row>
    <row r="245" spans="1:2" x14ac:dyDescent="0.25">
      <c r="A245" s="13" t="s">
        <v>774</v>
      </c>
      <c r="B245" s="12" t="s">
        <v>775</v>
      </c>
    </row>
    <row r="246" spans="1:2" x14ac:dyDescent="0.25">
      <c r="A246" s="13" t="s">
        <v>878</v>
      </c>
      <c r="B246" s="12" t="s">
        <v>879</v>
      </c>
    </row>
    <row r="247" spans="1:2" x14ac:dyDescent="0.25">
      <c r="A247" s="13" t="s">
        <v>252</v>
      </c>
      <c r="B247" s="12" t="s">
        <v>253</v>
      </c>
    </row>
    <row r="248" spans="1:2" x14ac:dyDescent="0.25">
      <c r="A248" s="13" t="s">
        <v>927</v>
      </c>
      <c r="B248" s="12" t="s">
        <v>928</v>
      </c>
    </row>
    <row r="249" spans="1:2" x14ac:dyDescent="0.25">
      <c r="A249" s="13" t="s">
        <v>989</v>
      </c>
      <c r="B249" s="12" t="s">
        <v>990</v>
      </c>
    </row>
    <row r="250" spans="1:2" x14ac:dyDescent="0.25">
      <c r="A250" s="13" t="s">
        <v>1155</v>
      </c>
      <c r="B250" s="12" t="s">
        <v>1156</v>
      </c>
    </row>
    <row r="251" spans="1:2" x14ac:dyDescent="0.25">
      <c r="A251" s="13" t="s">
        <v>858</v>
      </c>
      <c r="B251" s="12" t="s">
        <v>859</v>
      </c>
    </row>
    <row r="252" spans="1:2" x14ac:dyDescent="0.25">
      <c r="A252" s="13" t="s">
        <v>667</v>
      </c>
      <c r="B252" s="12" t="s">
        <v>668</v>
      </c>
    </row>
    <row r="253" spans="1:2" x14ac:dyDescent="0.25">
      <c r="A253" s="13" t="s">
        <v>115</v>
      </c>
      <c r="B253" s="12" t="s">
        <v>116</v>
      </c>
    </row>
    <row r="254" spans="1:2" x14ac:dyDescent="0.25">
      <c r="A254" s="13" t="s">
        <v>308</v>
      </c>
      <c r="B254" s="12" t="s">
        <v>309</v>
      </c>
    </row>
    <row r="255" spans="1:2" x14ac:dyDescent="0.25">
      <c r="A255" s="13" t="s">
        <v>780</v>
      </c>
      <c r="B255" s="12" t="s">
        <v>781</v>
      </c>
    </row>
    <row r="256" spans="1:2" x14ac:dyDescent="0.25">
      <c r="A256" s="13" t="s">
        <v>1070</v>
      </c>
      <c r="B256" s="12" t="s">
        <v>1071</v>
      </c>
    </row>
    <row r="257" spans="1:2" x14ac:dyDescent="0.25">
      <c r="A257" s="13" t="s">
        <v>438</v>
      </c>
      <c r="B257" s="12" t="s">
        <v>439</v>
      </c>
    </row>
    <row r="258" spans="1:2" x14ac:dyDescent="0.25">
      <c r="A258" s="13" t="s">
        <v>641</v>
      </c>
      <c r="B258" s="12" t="s">
        <v>642</v>
      </c>
    </row>
    <row r="259" spans="1:2" x14ac:dyDescent="0.25">
      <c r="A259" s="13" t="s">
        <v>201</v>
      </c>
      <c r="B259" s="12" t="s">
        <v>202</v>
      </c>
    </row>
    <row r="260" spans="1:2" x14ac:dyDescent="0.25">
      <c r="A260" s="13" t="s">
        <v>476</v>
      </c>
      <c r="B260" s="12" t="s">
        <v>477</v>
      </c>
    </row>
    <row r="261" spans="1:2" x14ac:dyDescent="0.25">
      <c r="A261" s="13" t="s">
        <v>199</v>
      </c>
      <c r="B261" s="12" t="s">
        <v>200</v>
      </c>
    </row>
    <row r="262" spans="1:2" x14ac:dyDescent="0.25">
      <c r="A262" s="13" t="s">
        <v>677</v>
      </c>
      <c r="B262" s="12" t="s">
        <v>678</v>
      </c>
    </row>
    <row r="263" spans="1:2" x14ac:dyDescent="0.25">
      <c r="A263" s="13" t="s">
        <v>564</v>
      </c>
      <c r="B263" s="12" t="s">
        <v>565</v>
      </c>
    </row>
    <row r="264" spans="1:2" x14ac:dyDescent="0.25">
      <c r="A264" s="13" t="s">
        <v>290</v>
      </c>
      <c r="B264" s="12" t="s">
        <v>291</v>
      </c>
    </row>
    <row r="265" spans="1:2" x14ac:dyDescent="0.25">
      <c r="A265" s="13" t="s">
        <v>330</v>
      </c>
      <c r="B265" s="12" t="s">
        <v>331</v>
      </c>
    </row>
    <row r="266" spans="1:2" x14ac:dyDescent="0.25">
      <c r="A266" s="13" t="s">
        <v>494</v>
      </c>
      <c r="B266" s="12" t="s">
        <v>495</v>
      </c>
    </row>
    <row r="267" spans="1:2" x14ac:dyDescent="0.25">
      <c r="A267" s="13" t="s">
        <v>1141</v>
      </c>
      <c r="B267" s="12" t="s">
        <v>1142</v>
      </c>
    </row>
    <row r="268" spans="1:2" x14ac:dyDescent="0.25">
      <c r="A268" s="13" t="s">
        <v>1145</v>
      </c>
      <c r="B268" s="12" t="s">
        <v>1146</v>
      </c>
    </row>
    <row r="269" spans="1:2" x14ac:dyDescent="0.25">
      <c r="A269" s="13" t="s">
        <v>458</v>
      </c>
      <c r="B269" s="12" t="s">
        <v>459</v>
      </c>
    </row>
    <row r="270" spans="1:2" x14ac:dyDescent="0.25">
      <c r="A270" s="13" t="s">
        <v>73</v>
      </c>
      <c r="B270" s="12" t="s">
        <v>74</v>
      </c>
    </row>
    <row r="271" spans="1:2" x14ac:dyDescent="0.25">
      <c r="A271" s="13" t="s">
        <v>794</v>
      </c>
      <c r="B271" s="12" t="s">
        <v>795</v>
      </c>
    </row>
    <row r="272" spans="1:2" x14ac:dyDescent="0.25">
      <c r="A272" s="13" t="s">
        <v>215</v>
      </c>
      <c r="B272" s="12" t="s">
        <v>216</v>
      </c>
    </row>
    <row r="273" spans="1:2" x14ac:dyDescent="0.25">
      <c r="A273" s="13" t="s">
        <v>466</v>
      </c>
      <c r="B273" s="12" t="s">
        <v>467</v>
      </c>
    </row>
    <row r="274" spans="1:2" x14ac:dyDescent="0.25">
      <c r="A274" s="13" t="s">
        <v>496</v>
      </c>
      <c r="B274" s="12" t="s">
        <v>497</v>
      </c>
    </row>
    <row r="275" spans="1:2" x14ac:dyDescent="0.25">
      <c r="A275" s="13" t="s">
        <v>1068</v>
      </c>
      <c r="B275" s="12" t="s">
        <v>1069</v>
      </c>
    </row>
    <row r="276" spans="1:2" x14ac:dyDescent="0.25">
      <c r="A276" s="13" t="s">
        <v>504</v>
      </c>
      <c r="B276" s="12" t="s">
        <v>505</v>
      </c>
    </row>
    <row r="277" spans="1:2" x14ac:dyDescent="0.25">
      <c r="A277" s="13" t="s">
        <v>820</v>
      </c>
      <c r="B277" s="12" t="s">
        <v>821</v>
      </c>
    </row>
    <row r="278" spans="1:2" x14ac:dyDescent="0.25">
      <c r="A278" s="13" t="s">
        <v>412</v>
      </c>
      <c r="B278" s="12" t="s">
        <v>413</v>
      </c>
    </row>
    <row r="279" spans="1:2" x14ac:dyDescent="0.25">
      <c r="A279" s="13" t="s">
        <v>1105</v>
      </c>
      <c r="B279" s="12" t="s">
        <v>1106</v>
      </c>
    </row>
    <row r="280" spans="1:2" x14ac:dyDescent="0.25">
      <c r="A280" s="13" t="s">
        <v>619</v>
      </c>
      <c r="B280" s="12" t="s">
        <v>620</v>
      </c>
    </row>
    <row r="281" spans="1:2" x14ac:dyDescent="0.25">
      <c r="A281" s="13" t="s">
        <v>1173</v>
      </c>
      <c r="B281" s="12" t="s">
        <v>1174</v>
      </c>
    </row>
    <row r="282" spans="1:2" x14ac:dyDescent="0.25">
      <c r="A282" s="13" t="s">
        <v>354</v>
      </c>
      <c r="B282" s="12" t="s">
        <v>355</v>
      </c>
    </row>
    <row r="283" spans="1:2" x14ac:dyDescent="0.25">
      <c r="A283" s="13" t="s">
        <v>524</v>
      </c>
      <c r="B283" s="12" t="s">
        <v>525</v>
      </c>
    </row>
    <row r="284" spans="1:2" x14ac:dyDescent="0.25">
      <c r="A284" s="13" t="s">
        <v>709</v>
      </c>
      <c r="B284" s="12" t="s">
        <v>710</v>
      </c>
    </row>
    <row r="285" spans="1:2" x14ac:dyDescent="0.25">
      <c r="A285" s="13" t="s">
        <v>382</v>
      </c>
      <c r="B285" s="12" t="s">
        <v>383</v>
      </c>
    </row>
    <row r="286" spans="1:2" x14ac:dyDescent="0.25">
      <c r="A286" s="13" t="s">
        <v>268</v>
      </c>
      <c r="B286" s="12" t="s">
        <v>269</v>
      </c>
    </row>
    <row r="287" spans="1:2" x14ac:dyDescent="0.25">
      <c r="A287" s="13" t="s">
        <v>582</v>
      </c>
      <c r="B287" s="12" t="s">
        <v>583</v>
      </c>
    </row>
    <row r="288" spans="1:2" x14ac:dyDescent="0.25">
      <c r="A288" s="13" t="s">
        <v>739</v>
      </c>
      <c r="B288" s="12" t="s">
        <v>740</v>
      </c>
    </row>
    <row r="289" spans="1:2" x14ac:dyDescent="0.25">
      <c r="A289" s="13" t="s">
        <v>804</v>
      </c>
      <c r="B289" s="12" t="s">
        <v>805</v>
      </c>
    </row>
    <row r="290" spans="1:2" x14ac:dyDescent="0.25">
      <c r="A290" s="13" t="s">
        <v>782</v>
      </c>
      <c r="B290" s="12" t="s">
        <v>783</v>
      </c>
    </row>
    <row r="291" spans="1:2" x14ac:dyDescent="0.25">
      <c r="A291" s="13" t="s">
        <v>617</v>
      </c>
      <c r="B291" s="12" t="s">
        <v>618</v>
      </c>
    </row>
    <row r="292" spans="1:2" x14ac:dyDescent="0.25">
      <c r="A292" s="13" t="s">
        <v>814</v>
      </c>
      <c r="B292" s="12" t="s">
        <v>815</v>
      </c>
    </row>
    <row r="293" spans="1:2" x14ac:dyDescent="0.25">
      <c r="A293" s="13" t="s">
        <v>860</v>
      </c>
      <c r="B293" s="12" t="s">
        <v>861</v>
      </c>
    </row>
    <row r="294" spans="1:2" x14ac:dyDescent="0.25">
      <c r="A294" s="13" t="s">
        <v>574</v>
      </c>
      <c r="B294" s="12" t="s">
        <v>575</v>
      </c>
    </row>
    <row r="295" spans="1:2" x14ac:dyDescent="0.25">
      <c r="A295" s="13" t="s">
        <v>22</v>
      </c>
      <c r="B295" s="12" t="s">
        <v>1009</v>
      </c>
    </row>
    <row r="296" spans="1:2" x14ac:dyDescent="0.25">
      <c r="A296" s="13" t="s">
        <v>647</v>
      </c>
      <c r="B296" s="12" t="s">
        <v>648</v>
      </c>
    </row>
    <row r="297" spans="1:2" x14ac:dyDescent="0.25">
      <c r="A297" s="13" t="s">
        <v>844</v>
      </c>
      <c r="B297" s="12" t="s">
        <v>845</v>
      </c>
    </row>
    <row r="298" spans="1:2" x14ac:dyDescent="0.25">
      <c r="A298" s="13" t="s">
        <v>348</v>
      </c>
      <c r="B298" s="12" t="s">
        <v>349</v>
      </c>
    </row>
    <row r="299" spans="1:2" x14ac:dyDescent="0.25">
      <c r="A299" s="13" t="s">
        <v>446</v>
      </c>
      <c r="B299" s="12" t="s">
        <v>447</v>
      </c>
    </row>
    <row r="300" spans="1:2" x14ac:dyDescent="0.25">
      <c r="A300" s="13" t="s">
        <v>95</v>
      </c>
      <c r="B300" s="12" t="s">
        <v>96</v>
      </c>
    </row>
    <row r="301" spans="1:2" x14ac:dyDescent="0.25">
      <c r="A301" s="13" t="s">
        <v>111</v>
      </c>
      <c r="B301" s="12" t="s">
        <v>112</v>
      </c>
    </row>
    <row r="302" spans="1:2" x14ac:dyDescent="0.25">
      <c r="A302" s="13" t="s">
        <v>925</v>
      </c>
      <c r="B302" s="12" t="s">
        <v>926</v>
      </c>
    </row>
    <row r="303" spans="1:2" x14ac:dyDescent="0.25">
      <c r="A303" s="13" t="s">
        <v>113</v>
      </c>
      <c r="B303" s="12" t="s">
        <v>114</v>
      </c>
    </row>
    <row r="304" spans="1:2" x14ac:dyDescent="0.25">
      <c r="A304" s="13" t="s">
        <v>1013</v>
      </c>
      <c r="B304" s="12" t="s">
        <v>1014</v>
      </c>
    </row>
    <row r="305" spans="1:2" x14ac:dyDescent="0.25">
      <c r="A305" s="13" t="s">
        <v>1181</v>
      </c>
      <c r="B305" s="12" t="s">
        <v>1182</v>
      </c>
    </row>
    <row r="306" spans="1:2" x14ac:dyDescent="0.25">
      <c r="A306" s="13" t="s">
        <v>1131</v>
      </c>
      <c r="B306" s="12" t="s">
        <v>1132</v>
      </c>
    </row>
    <row r="307" spans="1:2" x14ac:dyDescent="0.25">
      <c r="A307" s="13" t="s">
        <v>282</v>
      </c>
      <c r="B307" s="12" t="s">
        <v>283</v>
      </c>
    </row>
    <row r="308" spans="1:2" x14ac:dyDescent="0.25">
      <c r="A308" s="13" t="s">
        <v>448</v>
      </c>
      <c r="B308" s="12" t="s">
        <v>449</v>
      </c>
    </row>
    <row r="309" spans="1:2" x14ac:dyDescent="0.25">
      <c r="A309" s="13" t="s">
        <v>23</v>
      </c>
      <c r="B309" s="12" t="s">
        <v>1074</v>
      </c>
    </row>
    <row r="310" spans="1:2" x14ac:dyDescent="0.25">
      <c r="A310" s="13" t="s">
        <v>24</v>
      </c>
      <c r="B310" s="12" t="s">
        <v>1076</v>
      </c>
    </row>
    <row r="311" spans="1:2" x14ac:dyDescent="0.25">
      <c r="A311" s="13" t="s">
        <v>241</v>
      </c>
      <c r="B311" s="12" t="s">
        <v>242</v>
      </c>
    </row>
    <row r="312" spans="1:2" x14ac:dyDescent="0.25">
      <c r="A312" s="13" t="s">
        <v>243</v>
      </c>
      <c r="B312" s="12" t="s">
        <v>242</v>
      </c>
    </row>
    <row r="313" spans="1:2" x14ac:dyDescent="0.25">
      <c r="A313" s="13" t="s">
        <v>83</v>
      </c>
      <c r="B313" s="12" t="s">
        <v>84</v>
      </c>
    </row>
    <row r="314" spans="1:2" x14ac:dyDescent="0.25">
      <c r="A314" s="13" t="s">
        <v>376</v>
      </c>
      <c r="B314" s="12" t="s">
        <v>377</v>
      </c>
    </row>
    <row r="315" spans="1:2" x14ac:dyDescent="0.25">
      <c r="A315" s="13" t="s">
        <v>440</v>
      </c>
      <c r="B315" s="12" t="s">
        <v>441</v>
      </c>
    </row>
    <row r="316" spans="1:2" x14ac:dyDescent="0.25">
      <c r="A316" s="13" t="s">
        <v>223</v>
      </c>
      <c r="B316" s="12" t="s">
        <v>224</v>
      </c>
    </row>
    <row r="317" spans="1:2" x14ac:dyDescent="0.25">
      <c r="A317" s="13" t="s">
        <v>762</v>
      </c>
      <c r="B317" s="12" t="s">
        <v>763</v>
      </c>
    </row>
    <row r="318" spans="1:2" x14ac:dyDescent="0.25">
      <c r="A318" s="13" t="s">
        <v>1139</v>
      </c>
      <c r="B318" s="12" t="s">
        <v>1140</v>
      </c>
    </row>
    <row r="319" spans="1:2" x14ac:dyDescent="0.25">
      <c r="A319" s="13" t="s">
        <v>143</v>
      </c>
      <c r="B319" s="12" t="s">
        <v>144</v>
      </c>
    </row>
    <row r="320" spans="1:2" x14ac:dyDescent="0.25">
      <c r="A320" s="13" t="s">
        <v>673</v>
      </c>
      <c r="B320" s="12" t="s">
        <v>674</v>
      </c>
    </row>
    <row r="321" spans="1:2" x14ac:dyDescent="0.25">
      <c r="A321" s="13" t="s">
        <v>766</v>
      </c>
      <c r="B321" s="12" t="s">
        <v>767</v>
      </c>
    </row>
    <row r="322" spans="1:2" x14ac:dyDescent="0.25">
      <c r="A322" s="13" t="s">
        <v>334</v>
      </c>
      <c r="B322" s="12" t="s">
        <v>335</v>
      </c>
    </row>
    <row r="323" spans="1:2" x14ac:dyDescent="0.25">
      <c r="A323" s="13" t="s">
        <v>876</v>
      </c>
      <c r="B323" s="12" t="s">
        <v>877</v>
      </c>
    </row>
    <row r="324" spans="1:2" x14ac:dyDescent="0.25">
      <c r="A324" s="13" t="s">
        <v>980</v>
      </c>
      <c r="B324" s="12" t="s">
        <v>981</v>
      </c>
    </row>
    <row r="325" spans="1:2" x14ac:dyDescent="0.25">
      <c r="A325" s="13" t="s">
        <v>1125</v>
      </c>
      <c r="B325" s="12" t="s">
        <v>1126</v>
      </c>
    </row>
    <row r="326" spans="1:2" x14ac:dyDescent="0.25">
      <c r="A326" s="13" t="s">
        <v>422</v>
      </c>
      <c r="B326" s="12" t="s">
        <v>423</v>
      </c>
    </row>
    <row r="327" spans="1:2" x14ac:dyDescent="0.25">
      <c r="A327" s="13" t="s">
        <v>165</v>
      </c>
      <c r="B327" s="12" t="s">
        <v>166</v>
      </c>
    </row>
    <row r="328" spans="1:2" x14ac:dyDescent="0.25">
      <c r="A328" s="13" t="s">
        <v>416</v>
      </c>
      <c r="B328" s="12" t="s">
        <v>417</v>
      </c>
    </row>
    <row r="329" spans="1:2" x14ac:dyDescent="0.25">
      <c r="A329" s="13" t="s">
        <v>907</v>
      </c>
      <c r="B329" s="12" t="s">
        <v>908</v>
      </c>
    </row>
    <row r="330" spans="1:2" x14ac:dyDescent="0.25">
      <c r="A330" s="13" t="s">
        <v>683</v>
      </c>
      <c r="B330" s="12" t="s">
        <v>684</v>
      </c>
    </row>
    <row r="331" spans="1:2" x14ac:dyDescent="0.25">
      <c r="A331" s="13" t="s">
        <v>911</v>
      </c>
      <c r="B331" s="12" t="s">
        <v>912</v>
      </c>
    </row>
    <row r="332" spans="1:2" x14ac:dyDescent="0.25">
      <c r="A332" s="13" t="s">
        <v>939</v>
      </c>
      <c r="B332" s="12" t="s">
        <v>940</v>
      </c>
    </row>
    <row r="333" spans="1:2" x14ac:dyDescent="0.25">
      <c r="A333" s="13" t="s">
        <v>328</v>
      </c>
      <c r="B333" s="12" t="s">
        <v>329</v>
      </c>
    </row>
    <row r="334" spans="1:2" x14ac:dyDescent="0.25">
      <c r="A334" s="13" t="s">
        <v>973</v>
      </c>
      <c r="B334" s="12" t="s">
        <v>974</v>
      </c>
    </row>
    <row r="335" spans="1:2" x14ac:dyDescent="0.25">
      <c r="A335" s="13" t="s">
        <v>237</v>
      </c>
      <c r="B335" s="12" t="s">
        <v>238</v>
      </c>
    </row>
    <row r="336" spans="1:2" x14ac:dyDescent="0.25">
      <c r="A336" s="13" t="s">
        <v>870</v>
      </c>
      <c r="B336" s="12" t="s">
        <v>871</v>
      </c>
    </row>
    <row r="337" spans="1:2" x14ac:dyDescent="0.25">
      <c r="A337" s="13" t="s">
        <v>205</v>
      </c>
      <c r="B337" s="12" t="s">
        <v>206</v>
      </c>
    </row>
    <row r="338" spans="1:2" x14ac:dyDescent="0.25">
      <c r="A338" s="13" t="s">
        <v>173</v>
      </c>
      <c r="B338" s="12" t="s">
        <v>174</v>
      </c>
    </row>
    <row r="339" spans="1:2" x14ac:dyDescent="0.25">
      <c r="A339" s="13" t="s">
        <v>211</v>
      </c>
      <c r="B339" s="12" t="s">
        <v>212</v>
      </c>
    </row>
    <row r="340" spans="1:2" x14ac:dyDescent="0.25">
      <c r="A340" s="13" t="s">
        <v>418</v>
      </c>
      <c r="B340" s="12" t="s">
        <v>419</v>
      </c>
    </row>
    <row r="341" spans="1:2" x14ac:dyDescent="0.25">
      <c r="A341" s="13" t="s">
        <v>952</v>
      </c>
      <c r="B341" s="12" t="s">
        <v>953</v>
      </c>
    </row>
    <row r="342" spans="1:2" x14ac:dyDescent="0.25">
      <c r="A342" s="13" t="s">
        <v>25</v>
      </c>
      <c r="B342" s="12" t="s">
        <v>951</v>
      </c>
    </row>
    <row r="343" spans="1:2" x14ac:dyDescent="0.25">
      <c r="A343" s="13" t="s">
        <v>806</v>
      </c>
      <c r="B343" s="12" t="s">
        <v>807</v>
      </c>
    </row>
    <row r="344" spans="1:2" x14ac:dyDescent="0.25">
      <c r="A344" s="13" t="s">
        <v>26</v>
      </c>
      <c r="B344" s="12" t="s">
        <v>1051</v>
      </c>
    </row>
    <row r="345" spans="1:2" x14ac:dyDescent="0.25">
      <c r="A345" s="13" t="s">
        <v>314</v>
      </c>
      <c r="B345" s="12" t="s">
        <v>315</v>
      </c>
    </row>
    <row r="346" spans="1:2" x14ac:dyDescent="0.25">
      <c r="A346" s="13" t="s">
        <v>725</v>
      </c>
      <c r="B346" s="12" t="s">
        <v>726</v>
      </c>
    </row>
    <row r="347" spans="1:2" x14ac:dyDescent="0.25">
      <c r="A347" s="13" t="s">
        <v>1151</v>
      </c>
      <c r="B347" s="12" t="s">
        <v>1152</v>
      </c>
    </row>
    <row r="348" spans="1:2" x14ac:dyDescent="0.25">
      <c r="A348" s="13" t="s">
        <v>621</v>
      </c>
      <c r="B348" s="12" t="s">
        <v>622</v>
      </c>
    </row>
    <row r="349" spans="1:2" x14ac:dyDescent="0.25">
      <c r="A349" s="13" t="s">
        <v>434</v>
      </c>
      <c r="B349" s="12" t="s">
        <v>435</v>
      </c>
    </row>
    <row r="350" spans="1:2" x14ac:dyDescent="0.25">
      <c r="A350" s="13" t="s">
        <v>1019</v>
      </c>
      <c r="B350" s="12" t="s">
        <v>1020</v>
      </c>
    </row>
    <row r="351" spans="1:2" x14ac:dyDescent="0.25">
      <c r="A351" s="13" t="s">
        <v>1093</v>
      </c>
      <c r="B351" s="12" t="s">
        <v>1094</v>
      </c>
    </row>
    <row r="352" spans="1:2" x14ac:dyDescent="0.25">
      <c r="A352" s="13" t="s">
        <v>276</v>
      </c>
      <c r="B352" s="12" t="s">
        <v>277</v>
      </c>
    </row>
    <row r="353" spans="1:2" x14ac:dyDescent="0.25">
      <c r="A353" s="13" t="s">
        <v>1115</v>
      </c>
      <c r="B353" s="12" t="s">
        <v>1116</v>
      </c>
    </row>
    <row r="354" spans="1:2" x14ac:dyDescent="0.25">
      <c r="A354" s="13" t="s">
        <v>960</v>
      </c>
      <c r="B354" s="12" t="s">
        <v>961</v>
      </c>
    </row>
    <row r="355" spans="1:2" x14ac:dyDescent="0.25">
      <c r="A355" s="13" t="s">
        <v>995</v>
      </c>
      <c r="B355" s="12" t="s">
        <v>996</v>
      </c>
    </row>
    <row r="356" spans="1:2" x14ac:dyDescent="0.25">
      <c r="A356" s="13" t="s">
        <v>256</v>
      </c>
      <c r="B356" s="12" t="s">
        <v>257</v>
      </c>
    </row>
    <row r="357" spans="1:2" x14ac:dyDescent="0.25">
      <c r="A357" s="13" t="s">
        <v>163</v>
      </c>
      <c r="B357" s="12" t="s">
        <v>164</v>
      </c>
    </row>
    <row r="358" spans="1:2" x14ac:dyDescent="0.25">
      <c r="A358" s="13" t="s">
        <v>59</v>
      </c>
      <c r="B358" s="12" t="s">
        <v>60</v>
      </c>
    </row>
    <row r="359" spans="1:2" x14ac:dyDescent="0.25">
      <c r="A359" s="13" t="s">
        <v>562</v>
      </c>
      <c r="B359" s="12" t="s">
        <v>563</v>
      </c>
    </row>
    <row r="360" spans="1:2" x14ac:dyDescent="0.25">
      <c r="A360" s="13" t="s">
        <v>444</v>
      </c>
      <c r="B360" s="12" t="s">
        <v>445</v>
      </c>
    </row>
    <row r="361" spans="1:2" x14ac:dyDescent="0.25">
      <c r="A361" s="13" t="s">
        <v>721</v>
      </c>
      <c r="B361" s="12" t="s">
        <v>722</v>
      </c>
    </row>
    <row r="362" spans="1:2" x14ac:dyDescent="0.25">
      <c r="A362" s="13" t="s">
        <v>258</v>
      </c>
      <c r="B362" s="12" t="s">
        <v>259</v>
      </c>
    </row>
    <row r="363" spans="1:2" x14ac:dyDescent="0.25">
      <c r="A363" s="13" t="s">
        <v>135</v>
      </c>
      <c r="B363" s="12" t="s">
        <v>136</v>
      </c>
    </row>
    <row r="364" spans="1:2" x14ac:dyDescent="0.25">
      <c r="A364" s="13" t="s">
        <v>390</v>
      </c>
      <c r="B364" s="12" t="s">
        <v>391</v>
      </c>
    </row>
    <row r="365" spans="1:2" x14ac:dyDescent="0.25">
      <c r="A365" s="13" t="s">
        <v>784</v>
      </c>
      <c r="B365" s="12" t="s">
        <v>785</v>
      </c>
    </row>
    <row r="366" spans="1:2" x14ac:dyDescent="0.25">
      <c r="A366" s="13" t="s">
        <v>915</v>
      </c>
      <c r="B366" s="12" t="s">
        <v>916</v>
      </c>
    </row>
    <row r="367" spans="1:2" x14ac:dyDescent="0.25">
      <c r="A367" s="13" t="s">
        <v>631</v>
      </c>
      <c r="B367" s="12" t="s">
        <v>632</v>
      </c>
    </row>
    <row r="368" spans="1:2" x14ac:dyDescent="0.25">
      <c r="A368" s="13" t="s">
        <v>733</v>
      </c>
      <c r="B368" s="12" t="s">
        <v>734</v>
      </c>
    </row>
    <row r="369" spans="1:2" x14ac:dyDescent="0.25">
      <c r="A369" s="13" t="s">
        <v>284</v>
      </c>
      <c r="B369" s="12" t="s">
        <v>285</v>
      </c>
    </row>
    <row r="370" spans="1:2" x14ac:dyDescent="0.25">
      <c r="A370" s="13" t="s">
        <v>1064</v>
      </c>
      <c r="B370" s="12" t="s">
        <v>1065</v>
      </c>
    </row>
    <row r="371" spans="1:2" x14ac:dyDescent="0.25">
      <c r="A371" s="13" t="s">
        <v>426</v>
      </c>
      <c r="B371" s="12" t="s">
        <v>427</v>
      </c>
    </row>
    <row r="372" spans="1:2" x14ac:dyDescent="0.25">
      <c r="A372" s="13" t="s">
        <v>790</v>
      </c>
      <c r="B372" s="12" t="s">
        <v>791</v>
      </c>
    </row>
    <row r="373" spans="1:2" x14ac:dyDescent="0.25">
      <c r="A373" s="13" t="s">
        <v>27</v>
      </c>
      <c r="B373" s="12" t="s">
        <v>745</v>
      </c>
    </row>
    <row r="374" spans="1:2" x14ac:dyDescent="0.25">
      <c r="A374" s="13" t="s">
        <v>29</v>
      </c>
      <c r="B374" s="12" t="s">
        <v>1075</v>
      </c>
    </row>
    <row r="375" spans="1:2" x14ac:dyDescent="0.25">
      <c r="A375" s="13" t="s">
        <v>625</v>
      </c>
      <c r="B375" s="12" t="s">
        <v>626</v>
      </c>
    </row>
    <row r="376" spans="1:2" x14ac:dyDescent="0.25">
      <c r="A376" s="13" t="s">
        <v>576</v>
      </c>
      <c r="B376" s="12" t="s">
        <v>577</v>
      </c>
    </row>
    <row r="377" spans="1:2" x14ac:dyDescent="0.25">
      <c r="A377" s="13" t="s">
        <v>262</v>
      </c>
      <c r="B377" s="12" t="s">
        <v>263</v>
      </c>
    </row>
    <row r="378" spans="1:2" x14ac:dyDescent="0.25">
      <c r="A378" s="13" t="s">
        <v>322</v>
      </c>
      <c r="B378" s="12" t="s">
        <v>323</v>
      </c>
    </row>
    <row r="379" spans="1:2" x14ac:dyDescent="0.25">
      <c r="A379" s="13" t="s">
        <v>107</v>
      </c>
      <c r="B379" s="12" t="s">
        <v>108</v>
      </c>
    </row>
    <row r="380" spans="1:2" x14ac:dyDescent="0.25">
      <c r="A380" s="13" t="s">
        <v>508</v>
      </c>
      <c r="B380" s="12" t="s">
        <v>509</v>
      </c>
    </row>
    <row r="381" spans="1:2" x14ac:dyDescent="0.25">
      <c r="A381" s="13" t="s">
        <v>933</v>
      </c>
      <c r="B381" s="12" t="s">
        <v>934</v>
      </c>
    </row>
    <row r="382" spans="1:2" x14ac:dyDescent="0.25">
      <c r="A382" s="13" t="s">
        <v>1137</v>
      </c>
      <c r="B382" s="12" t="s">
        <v>1138</v>
      </c>
    </row>
    <row r="383" spans="1:2" x14ac:dyDescent="0.25">
      <c r="A383" s="13" t="s">
        <v>272</v>
      </c>
      <c r="B383" s="12" t="s">
        <v>273</v>
      </c>
    </row>
    <row r="384" spans="1:2" x14ac:dyDescent="0.25">
      <c r="A384" s="13" t="s">
        <v>203</v>
      </c>
      <c r="B384" s="12" t="s">
        <v>204</v>
      </c>
    </row>
    <row r="385" spans="1:2" x14ac:dyDescent="0.25">
      <c r="A385" s="13" t="s">
        <v>746</v>
      </c>
      <c r="B385" s="12" t="s">
        <v>747</v>
      </c>
    </row>
    <row r="386" spans="1:2" x14ac:dyDescent="0.25">
      <c r="A386" s="13" t="s">
        <v>388</v>
      </c>
      <c r="B386" s="12" t="s">
        <v>389</v>
      </c>
    </row>
    <row r="387" spans="1:2" x14ac:dyDescent="0.25">
      <c r="A387" s="13" t="s">
        <v>802</v>
      </c>
      <c r="B387" s="12" t="s">
        <v>803</v>
      </c>
    </row>
    <row r="388" spans="1:2" x14ac:dyDescent="0.25">
      <c r="A388" s="13" t="s">
        <v>137</v>
      </c>
      <c r="B388" s="12" t="s">
        <v>138</v>
      </c>
    </row>
    <row r="389" spans="1:2" x14ac:dyDescent="0.25">
      <c r="A389" s="13" t="s">
        <v>246</v>
      </c>
      <c r="B389" s="12" t="s">
        <v>247</v>
      </c>
    </row>
    <row r="390" spans="1:2" x14ac:dyDescent="0.25">
      <c r="A390" s="13" t="s">
        <v>244</v>
      </c>
      <c r="B390" s="12" t="s">
        <v>245</v>
      </c>
    </row>
    <row r="391" spans="1:2" x14ac:dyDescent="0.25">
      <c r="A391" s="13" t="s">
        <v>816</v>
      </c>
      <c r="B391" s="12" t="s">
        <v>817</v>
      </c>
    </row>
    <row r="392" spans="1:2" x14ac:dyDescent="0.25">
      <c r="A392" s="13" t="s">
        <v>866</v>
      </c>
      <c r="B392" s="12" t="s">
        <v>867</v>
      </c>
    </row>
    <row r="393" spans="1:2" x14ac:dyDescent="0.25">
      <c r="A393" s="13" t="s">
        <v>89</v>
      </c>
      <c r="B393" s="12" t="s">
        <v>90</v>
      </c>
    </row>
    <row r="394" spans="1:2" x14ac:dyDescent="0.25">
      <c r="A394" s="13" t="s">
        <v>30</v>
      </c>
      <c r="B394" s="12" t="s">
        <v>986</v>
      </c>
    </row>
    <row r="395" spans="1:2" x14ac:dyDescent="0.25">
      <c r="A395" s="13" t="s">
        <v>1179</v>
      </c>
      <c r="B395" s="12" t="s">
        <v>1180</v>
      </c>
    </row>
    <row r="396" spans="1:2" x14ac:dyDescent="0.25">
      <c r="A396" s="13" t="s">
        <v>965</v>
      </c>
      <c r="B396" s="12" t="s">
        <v>966</v>
      </c>
    </row>
    <row r="397" spans="1:2" x14ac:dyDescent="0.25">
      <c r="A397" s="13" t="s">
        <v>179</v>
      </c>
      <c r="B397" s="12" t="s">
        <v>180</v>
      </c>
    </row>
    <row r="398" spans="1:2" x14ac:dyDescent="0.25">
      <c r="A398" s="13" t="s">
        <v>943</v>
      </c>
      <c r="B398" s="12" t="s">
        <v>944</v>
      </c>
    </row>
    <row r="399" spans="1:2" x14ac:dyDescent="0.25">
      <c r="A399" s="13" t="s">
        <v>384</v>
      </c>
      <c r="B399" s="12" t="s">
        <v>385</v>
      </c>
    </row>
    <row r="400" spans="1:2" x14ac:dyDescent="0.25">
      <c r="A400" s="13" t="s">
        <v>221</v>
      </c>
      <c r="B400" s="12" t="s">
        <v>222</v>
      </c>
    </row>
    <row r="401" spans="1:2" x14ac:dyDescent="0.25">
      <c r="A401" s="13" t="s">
        <v>91</v>
      </c>
      <c r="B401" s="12" t="s">
        <v>92</v>
      </c>
    </row>
    <row r="402" spans="1:2" x14ac:dyDescent="0.25">
      <c r="A402" s="13" t="s">
        <v>715</v>
      </c>
      <c r="B402" s="12" t="s">
        <v>716</v>
      </c>
    </row>
    <row r="403" spans="1:2" x14ac:dyDescent="0.25">
      <c r="A403" s="13" t="s">
        <v>945</v>
      </c>
      <c r="B403" s="12" t="s">
        <v>946</v>
      </c>
    </row>
    <row r="404" spans="1:2" x14ac:dyDescent="0.25">
      <c r="A404" s="13" t="s">
        <v>822</v>
      </c>
      <c r="B404" s="12" t="s">
        <v>823</v>
      </c>
    </row>
    <row r="405" spans="1:2" x14ac:dyDescent="0.25">
      <c r="A405" s="13" t="s">
        <v>770</v>
      </c>
      <c r="B405" s="12" t="s">
        <v>771</v>
      </c>
    </row>
    <row r="406" spans="1:2" x14ac:dyDescent="0.25">
      <c r="A406" s="13" t="s">
        <v>552</v>
      </c>
      <c r="B406" s="12" t="s">
        <v>553</v>
      </c>
    </row>
    <row r="407" spans="1:2" x14ac:dyDescent="0.25">
      <c r="A407" s="13" t="s">
        <v>623</v>
      </c>
      <c r="B407" s="12" t="s">
        <v>624</v>
      </c>
    </row>
    <row r="408" spans="1:2" x14ac:dyDescent="0.25">
      <c r="A408" s="13" t="s">
        <v>278</v>
      </c>
      <c r="B408" s="12" t="s">
        <v>279</v>
      </c>
    </row>
    <row r="409" spans="1:2" x14ac:dyDescent="0.25">
      <c r="A409" s="13" t="s">
        <v>874</v>
      </c>
      <c r="B409" s="12" t="s">
        <v>875</v>
      </c>
    </row>
    <row r="410" spans="1:2" x14ac:dyDescent="0.25">
      <c r="A410" s="13" t="s">
        <v>31</v>
      </c>
      <c r="B410" s="12" t="s">
        <v>1045</v>
      </c>
    </row>
    <row r="411" spans="1:2" x14ac:dyDescent="0.25">
      <c r="A411" s="13" t="s">
        <v>776</v>
      </c>
      <c r="B411" s="12" t="s">
        <v>777</v>
      </c>
    </row>
    <row r="412" spans="1:2" x14ac:dyDescent="0.25">
      <c r="A412" s="13" t="s">
        <v>913</v>
      </c>
      <c r="B412" s="12" t="s">
        <v>914</v>
      </c>
    </row>
    <row r="413" spans="1:2" x14ac:dyDescent="0.25">
      <c r="A413" s="13" t="s">
        <v>735</v>
      </c>
      <c r="B413" s="12" t="s">
        <v>736</v>
      </c>
    </row>
    <row r="414" spans="1:2" x14ac:dyDescent="0.25">
      <c r="A414" s="13" t="s">
        <v>512</v>
      </c>
      <c r="B414" s="12" t="s">
        <v>513</v>
      </c>
    </row>
    <row r="415" spans="1:2" x14ac:dyDescent="0.25">
      <c r="A415" s="13" t="s">
        <v>958</v>
      </c>
      <c r="B415" s="12" t="s">
        <v>959</v>
      </c>
    </row>
    <row r="416" spans="1:2" x14ac:dyDescent="0.25">
      <c r="A416" s="13" t="s">
        <v>127</v>
      </c>
      <c r="B416" s="12" t="s">
        <v>128</v>
      </c>
    </row>
    <row r="417" spans="1:2" x14ac:dyDescent="0.25">
      <c r="A417" s="13" t="s">
        <v>133</v>
      </c>
      <c r="B417" s="12" t="s">
        <v>134</v>
      </c>
    </row>
    <row r="418" spans="1:2" x14ac:dyDescent="0.25">
      <c r="A418" s="13" t="s">
        <v>586</v>
      </c>
      <c r="B418" s="12" t="s">
        <v>587</v>
      </c>
    </row>
    <row r="419" spans="1:2" x14ac:dyDescent="0.25">
      <c r="A419" s="13" t="s">
        <v>984</v>
      </c>
      <c r="B419" s="12" t="s">
        <v>985</v>
      </c>
    </row>
    <row r="420" spans="1:2" x14ac:dyDescent="0.25">
      <c r="A420" s="13" t="s">
        <v>982</v>
      </c>
      <c r="B420" s="12" t="s">
        <v>983</v>
      </c>
    </row>
    <row r="421" spans="1:2" x14ac:dyDescent="0.25">
      <c r="A421" s="13" t="s">
        <v>637</v>
      </c>
      <c r="B421" s="12" t="s">
        <v>638</v>
      </c>
    </row>
    <row r="422" spans="1:2" x14ac:dyDescent="0.25">
      <c r="A422" s="13" t="s">
        <v>518</v>
      </c>
      <c r="B422" s="12" t="s">
        <v>519</v>
      </c>
    </row>
    <row r="423" spans="1:2" x14ac:dyDescent="0.25">
      <c r="A423" s="13" t="s">
        <v>607</v>
      </c>
      <c r="B423" s="12" t="s">
        <v>608</v>
      </c>
    </row>
    <row r="424" spans="1:2" x14ac:dyDescent="0.25">
      <c r="A424" s="13" t="s">
        <v>33</v>
      </c>
      <c r="B424" s="12" t="s">
        <v>1060</v>
      </c>
    </row>
    <row r="425" spans="1:2" x14ac:dyDescent="0.25">
      <c r="A425" s="13" t="s">
        <v>848</v>
      </c>
      <c r="B425" s="12" t="s">
        <v>849</v>
      </c>
    </row>
    <row r="426" spans="1:2" x14ac:dyDescent="0.25">
      <c r="A426" s="13" t="s">
        <v>474</v>
      </c>
      <c r="B426" s="12" t="s">
        <v>475</v>
      </c>
    </row>
    <row r="427" spans="1:2" x14ac:dyDescent="0.25">
      <c r="A427" s="13" t="s">
        <v>872</v>
      </c>
      <c r="B427" s="12" t="s">
        <v>873</v>
      </c>
    </row>
    <row r="428" spans="1:2" x14ac:dyDescent="0.25">
      <c r="A428" s="13" t="s">
        <v>748</v>
      </c>
      <c r="B428" s="12" t="s">
        <v>749</v>
      </c>
    </row>
    <row r="429" spans="1:2" x14ac:dyDescent="0.25">
      <c r="A429" s="13" t="s">
        <v>498</v>
      </c>
      <c r="B429" s="12" t="s">
        <v>499</v>
      </c>
    </row>
    <row r="430" spans="1:2" x14ac:dyDescent="0.25">
      <c r="A430" s="13" t="s">
        <v>685</v>
      </c>
      <c r="B430" s="12" t="s">
        <v>686</v>
      </c>
    </row>
    <row r="431" spans="1:2" x14ac:dyDescent="0.25">
      <c r="A431" s="13" t="s">
        <v>123</v>
      </c>
      <c r="B431" s="12" t="s">
        <v>124</v>
      </c>
    </row>
    <row r="432" spans="1:2" x14ac:dyDescent="0.25">
      <c r="A432" s="13" t="s">
        <v>522</v>
      </c>
      <c r="B432" s="12" t="s">
        <v>523</v>
      </c>
    </row>
    <row r="433" spans="1:2" x14ac:dyDescent="0.25">
      <c r="A433" s="13" t="s">
        <v>554</v>
      </c>
      <c r="B433" s="12" t="s">
        <v>555</v>
      </c>
    </row>
    <row r="434" spans="1:2" x14ac:dyDescent="0.25">
      <c r="A434" s="13" t="s">
        <v>542</v>
      </c>
      <c r="B434" s="12" t="s">
        <v>543</v>
      </c>
    </row>
    <row r="435" spans="1:2" x14ac:dyDescent="0.25">
      <c r="A435" s="13" t="s">
        <v>260</v>
      </c>
      <c r="B435" s="12" t="s">
        <v>261</v>
      </c>
    </row>
    <row r="436" spans="1:2" x14ac:dyDescent="0.25">
      <c r="A436" s="13" t="s">
        <v>627</v>
      </c>
      <c r="B436" s="12" t="s">
        <v>628</v>
      </c>
    </row>
    <row r="437" spans="1:2" x14ac:dyDescent="0.25">
      <c r="A437" s="13" t="s">
        <v>1001</v>
      </c>
      <c r="B437" s="12" t="s">
        <v>1002</v>
      </c>
    </row>
    <row r="438" spans="1:2" x14ac:dyDescent="0.25">
      <c r="A438" s="13" t="s">
        <v>492</v>
      </c>
      <c r="B438" s="12" t="s">
        <v>493</v>
      </c>
    </row>
    <row r="439" spans="1:2" x14ac:dyDescent="0.25">
      <c r="A439" s="13" t="s">
        <v>705</v>
      </c>
      <c r="B439" s="12" t="s">
        <v>706</v>
      </c>
    </row>
    <row r="440" spans="1:2" x14ac:dyDescent="0.25">
      <c r="A440" s="13" t="s">
        <v>34</v>
      </c>
      <c r="B440" s="12" t="s">
        <v>880</v>
      </c>
    </row>
    <row r="441" spans="1:2" x14ac:dyDescent="0.25">
      <c r="A441" s="13" t="s">
        <v>768</v>
      </c>
      <c r="B441" s="12" t="s">
        <v>769</v>
      </c>
    </row>
    <row r="442" spans="1:2" x14ac:dyDescent="0.25">
      <c r="A442" s="13" t="s">
        <v>949</v>
      </c>
      <c r="B442" s="12" t="s">
        <v>950</v>
      </c>
    </row>
    <row r="443" spans="1:2" x14ac:dyDescent="0.25">
      <c r="A443" s="13" t="s">
        <v>35</v>
      </c>
      <c r="B443" s="12" t="s">
        <v>964</v>
      </c>
    </row>
    <row r="444" spans="1:2" x14ac:dyDescent="0.25">
      <c r="A444" s="13" t="s">
        <v>149</v>
      </c>
      <c r="B444" s="12" t="s">
        <v>150</v>
      </c>
    </row>
    <row r="445" spans="1:2" x14ac:dyDescent="0.25">
      <c r="A445" s="13" t="s">
        <v>1159</v>
      </c>
      <c r="B445" s="12" t="s">
        <v>1160</v>
      </c>
    </row>
    <row r="446" spans="1:2" x14ac:dyDescent="0.25">
      <c r="A446" s="13" t="s">
        <v>103</v>
      </c>
      <c r="B446" s="12" t="s">
        <v>104</v>
      </c>
    </row>
    <row r="447" spans="1:2" x14ac:dyDescent="0.25">
      <c r="A447" s="13" t="s">
        <v>923</v>
      </c>
      <c r="B447" s="12" t="s">
        <v>924</v>
      </c>
    </row>
    <row r="448" spans="1:2" x14ac:dyDescent="0.25">
      <c r="A448" s="13" t="s">
        <v>727</v>
      </c>
      <c r="B448" s="12" t="s">
        <v>728</v>
      </c>
    </row>
    <row r="449" spans="1:2" x14ac:dyDescent="0.25">
      <c r="A449" s="13" t="s">
        <v>538</v>
      </c>
      <c r="B449" s="12" t="s">
        <v>539</v>
      </c>
    </row>
    <row r="450" spans="1:2" x14ac:dyDescent="0.25">
      <c r="A450" s="13" t="s">
        <v>663</v>
      </c>
      <c r="B450" s="12" t="s">
        <v>664</v>
      </c>
    </row>
    <row r="451" spans="1:2" x14ac:dyDescent="0.25">
      <c r="A451" s="13" t="s">
        <v>117</v>
      </c>
      <c r="B451" s="12" t="s">
        <v>118</v>
      </c>
    </row>
    <row r="452" spans="1:2" x14ac:dyDescent="0.25">
      <c r="A452" s="13" t="s">
        <v>430</v>
      </c>
      <c r="B452" s="12" t="s">
        <v>431</v>
      </c>
    </row>
    <row r="453" spans="1:2" x14ac:dyDescent="0.25">
      <c r="A453" s="13" t="s">
        <v>695</v>
      </c>
      <c r="B453" s="12" t="s">
        <v>696</v>
      </c>
    </row>
    <row r="454" spans="1:2" x14ac:dyDescent="0.25">
      <c r="A454" s="13" t="s">
        <v>1163</v>
      </c>
      <c r="B454" s="12" t="s">
        <v>1164</v>
      </c>
    </row>
    <row r="455" spans="1:2" x14ac:dyDescent="0.25">
      <c r="A455" s="13" t="s">
        <v>121</v>
      </c>
      <c r="B455" s="12" t="s">
        <v>122</v>
      </c>
    </row>
    <row r="456" spans="1:2" x14ac:dyDescent="0.25">
      <c r="A456" s="13" t="s">
        <v>340</v>
      </c>
      <c r="B456" s="12" t="s">
        <v>341</v>
      </c>
    </row>
    <row r="457" spans="1:2" x14ac:dyDescent="0.25">
      <c r="A457" s="13" t="s">
        <v>167</v>
      </c>
      <c r="B457" s="12" t="s">
        <v>168</v>
      </c>
    </row>
    <row r="458" spans="1:2" x14ac:dyDescent="0.25">
      <c r="A458" s="13" t="s">
        <v>71</v>
      </c>
      <c r="B458" s="12" t="s">
        <v>72</v>
      </c>
    </row>
    <row r="459" spans="1:2" x14ac:dyDescent="0.25">
      <c r="A459" s="13" t="s">
        <v>306</v>
      </c>
      <c r="B459" s="12" t="s">
        <v>307</v>
      </c>
    </row>
    <row r="460" spans="1:2" x14ac:dyDescent="0.25">
      <c r="A460" s="13" t="s">
        <v>462</v>
      </c>
      <c r="B460" s="12" t="s">
        <v>463</v>
      </c>
    </row>
    <row r="461" spans="1:2" x14ac:dyDescent="0.25">
      <c r="A461" s="13" t="s">
        <v>464</v>
      </c>
      <c r="B461" s="12" t="s">
        <v>465</v>
      </c>
    </row>
    <row r="462" spans="1:2" x14ac:dyDescent="0.25">
      <c r="A462" s="13" t="s">
        <v>788</v>
      </c>
      <c r="B462" s="12" t="s">
        <v>789</v>
      </c>
    </row>
    <row r="463" spans="1:2" x14ac:dyDescent="0.25">
      <c r="A463" s="13" t="s">
        <v>470</v>
      </c>
      <c r="B463" s="12" t="s">
        <v>471</v>
      </c>
    </row>
    <row r="464" spans="1:2" x14ac:dyDescent="0.25">
      <c r="A464" s="13" t="s">
        <v>828</v>
      </c>
      <c r="B464" s="12" t="s">
        <v>829</v>
      </c>
    </row>
    <row r="465" spans="1:2" x14ac:dyDescent="0.25">
      <c r="A465" s="13" t="s">
        <v>352</v>
      </c>
      <c r="B465" s="12" t="s">
        <v>353</v>
      </c>
    </row>
    <row r="466" spans="1:2" x14ac:dyDescent="0.25">
      <c r="A466" s="13" t="s">
        <v>478</v>
      </c>
      <c r="B466" s="12" t="s">
        <v>479</v>
      </c>
    </row>
    <row r="467" spans="1:2" x14ac:dyDescent="0.25">
      <c r="A467" s="13" t="s">
        <v>109</v>
      </c>
      <c r="B467" s="12" t="s">
        <v>110</v>
      </c>
    </row>
    <row r="468" spans="1:2" x14ac:dyDescent="0.25">
      <c r="A468" s="13" t="s">
        <v>217</v>
      </c>
      <c r="B468" s="12" t="s">
        <v>218</v>
      </c>
    </row>
    <row r="469" spans="1:2" x14ac:dyDescent="0.25">
      <c r="A469" s="13" t="s">
        <v>159</v>
      </c>
      <c r="B469" s="12" t="s">
        <v>160</v>
      </c>
    </row>
    <row r="470" spans="1:2" x14ac:dyDescent="0.25">
      <c r="A470" s="13" t="s">
        <v>633</v>
      </c>
      <c r="B470" s="12" t="s">
        <v>634</v>
      </c>
    </row>
    <row r="471" spans="1:2" x14ac:dyDescent="0.25">
      <c r="A471" s="13" t="s">
        <v>298</v>
      </c>
      <c r="B471" s="12" t="s">
        <v>299</v>
      </c>
    </row>
    <row r="472" spans="1:2" x14ac:dyDescent="0.25">
      <c r="A472" s="13" t="s">
        <v>885</v>
      </c>
      <c r="B472" s="12" t="s">
        <v>886</v>
      </c>
    </row>
    <row r="473" spans="1:2" x14ac:dyDescent="0.25">
      <c r="A473" s="13" t="s">
        <v>893</v>
      </c>
      <c r="B473" s="12" t="s">
        <v>894</v>
      </c>
    </row>
    <row r="474" spans="1:2" x14ac:dyDescent="0.25">
      <c r="A474" s="13" t="s">
        <v>1147</v>
      </c>
      <c r="B474" s="12" t="s">
        <v>1148</v>
      </c>
    </row>
    <row r="475" spans="1:2" x14ac:dyDescent="0.25">
      <c r="A475" s="13" t="s">
        <v>987</v>
      </c>
      <c r="B475" s="12" t="s">
        <v>988</v>
      </c>
    </row>
    <row r="476" spans="1:2" x14ac:dyDescent="0.25">
      <c r="A476" s="13" t="s">
        <v>1167</v>
      </c>
      <c r="B476" s="12" t="s">
        <v>1168</v>
      </c>
    </row>
    <row r="477" spans="1:2" x14ac:dyDescent="0.25">
      <c r="A477" s="13" t="s">
        <v>75</v>
      </c>
      <c r="B477" s="12" t="s">
        <v>76</v>
      </c>
    </row>
    <row r="478" spans="1:2" x14ac:dyDescent="0.25">
      <c r="A478" s="13" t="s">
        <v>1161</v>
      </c>
      <c r="B478" s="12" t="s">
        <v>1162</v>
      </c>
    </row>
    <row r="479" spans="1:2" x14ac:dyDescent="0.25">
      <c r="A479" s="13" t="s">
        <v>366</v>
      </c>
      <c r="B479" s="12" t="s">
        <v>367</v>
      </c>
    </row>
    <row r="480" spans="1:2" x14ac:dyDescent="0.25">
      <c r="A480" s="13" t="s">
        <v>280</v>
      </c>
      <c r="B480" s="12" t="s">
        <v>281</v>
      </c>
    </row>
    <row r="481" spans="1:2" x14ac:dyDescent="0.25">
      <c r="A481" s="13" t="s">
        <v>394</v>
      </c>
      <c r="B481" s="12" t="s">
        <v>395</v>
      </c>
    </row>
    <row r="482" spans="1:2" x14ac:dyDescent="0.25">
      <c r="A482" s="13" t="s">
        <v>344</v>
      </c>
      <c r="B482" s="12" t="s">
        <v>345</v>
      </c>
    </row>
    <row r="483" spans="1:2" x14ac:dyDescent="0.25">
      <c r="A483" s="13" t="s">
        <v>1061</v>
      </c>
      <c r="B483" s="12" t="s">
        <v>1062</v>
      </c>
    </row>
    <row r="484" spans="1:2" x14ac:dyDescent="0.25">
      <c r="A484" s="13" t="s">
        <v>229</v>
      </c>
      <c r="B484" s="12" t="s">
        <v>230</v>
      </c>
    </row>
    <row r="485" spans="1:2" x14ac:dyDescent="0.25">
      <c r="A485" s="13" t="s">
        <v>558</v>
      </c>
      <c r="B485" s="12" t="s">
        <v>559</v>
      </c>
    </row>
    <row r="486" spans="1:2" x14ac:dyDescent="0.25">
      <c r="A486" s="13" t="s">
        <v>599</v>
      </c>
      <c r="B486" s="12" t="s">
        <v>600</v>
      </c>
    </row>
    <row r="487" spans="1:2" x14ac:dyDescent="0.25">
      <c r="A487" s="13" t="s">
        <v>713</v>
      </c>
      <c r="B487" s="12" t="s">
        <v>714</v>
      </c>
    </row>
    <row r="488" spans="1:2" x14ac:dyDescent="0.25">
      <c r="A488" s="13" t="s">
        <v>693</v>
      </c>
      <c r="B488" s="12" t="s">
        <v>694</v>
      </c>
    </row>
    <row r="489" spans="1:2" x14ac:dyDescent="0.25">
      <c r="A489" s="13" t="s">
        <v>270</v>
      </c>
      <c r="B489" s="12" t="s">
        <v>271</v>
      </c>
    </row>
    <row r="490" spans="1:2" x14ac:dyDescent="0.25">
      <c r="A490" s="13" t="s">
        <v>687</v>
      </c>
      <c r="B490" s="12" t="s">
        <v>688</v>
      </c>
    </row>
    <row r="491" spans="1:2" x14ac:dyDescent="0.25">
      <c r="A491" s="13" t="s">
        <v>671</v>
      </c>
      <c r="B491" s="12" t="s">
        <v>672</v>
      </c>
    </row>
    <row r="492" spans="1:2" x14ac:dyDescent="0.25">
      <c r="A492" s="13" t="s">
        <v>729</v>
      </c>
      <c r="B492" s="12" t="s">
        <v>730</v>
      </c>
    </row>
    <row r="493" spans="1:2" x14ac:dyDescent="0.25">
      <c r="A493" s="13" t="s">
        <v>613</v>
      </c>
      <c r="B493" s="12" t="s">
        <v>614</v>
      </c>
    </row>
    <row r="494" spans="1:2" x14ac:dyDescent="0.25">
      <c r="A494" s="13" t="s">
        <v>350</v>
      </c>
      <c r="B494" s="12" t="s">
        <v>351</v>
      </c>
    </row>
    <row r="495" spans="1:2" x14ac:dyDescent="0.25">
      <c r="A495" s="13" t="s">
        <v>362</v>
      </c>
      <c r="B495" s="12" t="s">
        <v>363</v>
      </c>
    </row>
    <row r="496" spans="1:2" x14ac:dyDescent="0.25">
      <c r="A496" s="13" t="s">
        <v>36</v>
      </c>
      <c r="B496" s="12" t="s">
        <v>1050</v>
      </c>
    </row>
    <row r="497" spans="1:2" x14ac:dyDescent="0.25">
      <c r="A497" s="13" t="s">
        <v>909</v>
      </c>
      <c r="B497" s="12" t="s">
        <v>910</v>
      </c>
    </row>
    <row r="498" spans="1:2" x14ac:dyDescent="0.25">
      <c r="A498" s="13" t="s">
        <v>161</v>
      </c>
      <c r="B498" s="12" t="s">
        <v>162</v>
      </c>
    </row>
    <row r="499" spans="1:2" x14ac:dyDescent="0.25">
      <c r="A499" s="13" t="s">
        <v>300</v>
      </c>
      <c r="B499" s="12" t="s">
        <v>301</v>
      </c>
    </row>
    <row r="500" spans="1:2" x14ac:dyDescent="0.25">
      <c r="A500" s="13" t="s">
        <v>37</v>
      </c>
      <c r="B500" s="12" t="s">
        <v>1086</v>
      </c>
    </row>
    <row r="501" spans="1:2" x14ac:dyDescent="0.25">
      <c r="A501" s="13" t="s">
        <v>506</v>
      </c>
      <c r="B501" s="12" t="s">
        <v>507</v>
      </c>
    </row>
    <row r="502" spans="1:2" x14ac:dyDescent="0.25">
      <c r="A502" s="13" t="s">
        <v>701</v>
      </c>
      <c r="B502" s="12" t="s">
        <v>702</v>
      </c>
    </row>
    <row r="503" spans="1:2" x14ac:dyDescent="0.25">
      <c r="A503" s="13" t="s">
        <v>603</v>
      </c>
      <c r="B503" s="12" t="s">
        <v>604</v>
      </c>
    </row>
    <row r="504" spans="1:2" x14ac:dyDescent="0.25">
      <c r="A504" s="13" t="s">
        <v>679</v>
      </c>
      <c r="B504" s="12" t="s">
        <v>680</v>
      </c>
    </row>
    <row r="505" spans="1:2" x14ac:dyDescent="0.25">
      <c r="A505" s="13" t="s">
        <v>320</v>
      </c>
      <c r="B505" s="12" t="s">
        <v>321</v>
      </c>
    </row>
    <row r="506" spans="1:2" x14ac:dyDescent="0.25">
      <c r="A506" s="13" t="s">
        <v>645</v>
      </c>
      <c r="B506" s="12" t="s">
        <v>646</v>
      </c>
    </row>
    <row r="507" spans="1:2" x14ac:dyDescent="0.25">
      <c r="A507" s="13" t="s">
        <v>38</v>
      </c>
      <c r="B507" s="12" t="s">
        <v>598</v>
      </c>
    </row>
    <row r="508" spans="1:2" x14ac:dyDescent="0.25">
      <c r="A508" s="13" t="s">
        <v>954</v>
      </c>
      <c r="B508" s="12" t="s">
        <v>955</v>
      </c>
    </row>
    <row r="509" spans="1:2" x14ac:dyDescent="0.25">
      <c r="A509" s="13" t="s">
        <v>691</v>
      </c>
      <c r="B509" s="12" t="s">
        <v>692</v>
      </c>
    </row>
    <row r="510" spans="1:2" x14ac:dyDescent="0.25">
      <c r="A510" s="13" t="s">
        <v>490</v>
      </c>
      <c r="B510" s="12" t="s">
        <v>491</v>
      </c>
    </row>
    <row r="511" spans="1:2" x14ac:dyDescent="0.25">
      <c r="A511" s="13" t="s">
        <v>993</v>
      </c>
      <c r="B511" s="12" t="s">
        <v>994</v>
      </c>
    </row>
    <row r="512" spans="1:2" x14ac:dyDescent="0.25">
      <c r="A512" s="13" t="s">
        <v>532</v>
      </c>
      <c r="B512" s="12" t="s">
        <v>533</v>
      </c>
    </row>
    <row r="513" spans="1:2" x14ac:dyDescent="0.25">
      <c r="A513" s="13" t="s">
        <v>336</v>
      </c>
      <c r="B513" s="12" t="s">
        <v>337</v>
      </c>
    </row>
    <row r="514" spans="1:2" x14ac:dyDescent="0.25">
      <c r="A514" s="13" t="s">
        <v>189</v>
      </c>
      <c r="B514" s="12" t="s">
        <v>190</v>
      </c>
    </row>
    <row r="515" spans="1:2" x14ac:dyDescent="0.25">
      <c r="A515" s="13" t="s">
        <v>1149</v>
      </c>
      <c r="B515" s="12" t="s">
        <v>1150</v>
      </c>
    </row>
    <row r="516" spans="1:2" x14ac:dyDescent="0.25">
      <c r="A516" s="13" t="s">
        <v>723</v>
      </c>
      <c r="B516" s="12" t="s">
        <v>724</v>
      </c>
    </row>
    <row r="517" spans="1:2" x14ac:dyDescent="0.25">
      <c r="A517" s="13" t="s">
        <v>1039</v>
      </c>
      <c r="B517" s="12" t="s">
        <v>1040</v>
      </c>
    </row>
    <row r="518" spans="1:2" x14ac:dyDescent="0.25">
      <c r="A518" s="13" t="s">
        <v>39</v>
      </c>
      <c r="B518" s="12" t="s">
        <v>1055</v>
      </c>
    </row>
    <row r="519" spans="1:2" x14ac:dyDescent="0.25">
      <c r="A519" s="13" t="s">
        <v>639</v>
      </c>
      <c r="B519" s="12" t="s">
        <v>640</v>
      </c>
    </row>
    <row r="520" spans="1:2" x14ac:dyDescent="0.25">
      <c r="A520" s="13" t="s">
        <v>428</v>
      </c>
      <c r="B520" s="12" t="s">
        <v>429</v>
      </c>
    </row>
    <row r="521" spans="1:2" x14ac:dyDescent="0.25">
      <c r="A521" s="13" t="s">
        <v>812</v>
      </c>
      <c r="B521" s="12" t="s">
        <v>813</v>
      </c>
    </row>
    <row r="522" spans="1:2" x14ac:dyDescent="0.25">
      <c r="A522" s="13" t="s">
        <v>233</v>
      </c>
      <c r="B522" s="12" t="s">
        <v>234</v>
      </c>
    </row>
    <row r="523" spans="1:2" x14ac:dyDescent="0.25">
      <c r="A523" s="13" t="s">
        <v>87</v>
      </c>
      <c r="B523" s="12" t="s">
        <v>88</v>
      </c>
    </row>
    <row r="524" spans="1:2" x14ac:dyDescent="0.25">
      <c r="A524" s="13" t="s">
        <v>40</v>
      </c>
      <c r="B524" s="12" t="s">
        <v>1012</v>
      </c>
    </row>
    <row r="525" spans="1:2" x14ac:dyDescent="0.25">
      <c r="A525" s="13" t="s">
        <v>41</v>
      </c>
      <c r="B525" s="12" t="s">
        <v>1063</v>
      </c>
    </row>
    <row r="526" spans="1:2" x14ac:dyDescent="0.25">
      <c r="A526" s="13" t="s">
        <v>899</v>
      </c>
      <c r="B526" s="12" t="s">
        <v>900</v>
      </c>
    </row>
    <row r="527" spans="1:2" x14ac:dyDescent="0.25">
      <c r="A527" s="13" t="s">
        <v>42</v>
      </c>
      <c r="B527" s="12" t="s">
        <v>975</v>
      </c>
    </row>
    <row r="528" spans="1:2" x14ac:dyDescent="0.25">
      <c r="A528" s="13" t="s">
        <v>450</v>
      </c>
      <c r="B528" s="12" t="s">
        <v>451</v>
      </c>
    </row>
    <row r="529" spans="1:2" x14ac:dyDescent="0.25">
      <c r="A529" s="13" t="s">
        <v>1077</v>
      </c>
      <c r="B529" s="12" t="s">
        <v>1078</v>
      </c>
    </row>
    <row r="530" spans="1:2" x14ac:dyDescent="0.25">
      <c r="A530" s="13" t="s">
        <v>601</v>
      </c>
      <c r="B530" s="12" t="s">
        <v>602</v>
      </c>
    </row>
    <row r="531" spans="1:2" x14ac:dyDescent="0.25">
      <c r="A531" s="13" t="s">
        <v>661</v>
      </c>
      <c r="B531" s="12" t="s">
        <v>662</v>
      </c>
    </row>
    <row r="532" spans="1:2" x14ac:dyDescent="0.25">
      <c r="A532" s="13" t="s">
        <v>826</v>
      </c>
      <c r="B532" s="12" t="s">
        <v>827</v>
      </c>
    </row>
    <row r="533" spans="1:2" x14ac:dyDescent="0.25">
      <c r="A533" s="13" t="s">
        <v>197</v>
      </c>
      <c r="B533" s="12" t="s">
        <v>198</v>
      </c>
    </row>
    <row r="534" spans="1:2" x14ac:dyDescent="0.25">
      <c r="A534" s="13" t="s">
        <v>752</v>
      </c>
      <c r="B534" s="12" t="s">
        <v>753</v>
      </c>
    </row>
    <row r="535" spans="1:2" x14ac:dyDescent="0.25">
      <c r="A535" s="13" t="s">
        <v>63</v>
      </c>
      <c r="B535" s="12" t="s">
        <v>64</v>
      </c>
    </row>
    <row r="536" spans="1:2" x14ac:dyDescent="0.25">
      <c r="A536" s="13" t="s">
        <v>528</v>
      </c>
      <c r="B536" s="12" t="s">
        <v>529</v>
      </c>
    </row>
    <row r="537" spans="1:2" x14ac:dyDescent="0.25">
      <c r="A537" s="13" t="s">
        <v>378</v>
      </c>
      <c r="B537" s="12" t="s">
        <v>379</v>
      </c>
    </row>
    <row r="538" spans="1:2" x14ac:dyDescent="0.25">
      <c r="A538" s="13" t="s">
        <v>697</v>
      </c>
      <c r="B538" s="12" t="s">
        <v>698</v>
      </c>
    </row>
    <row r="539" spans="1:2" x14ac:dyDescent="0.25">
      <c r="A539" s="13" t="s">
        <v>43</v>
      </c>
      <c r="B539" s="12" t="s">
        <v>1054</v>
      </c>
    </row>
    <row r="540" spans="1:2" x14ac:dyDescent="0.25">
      <c r="A540" s="13" t="s">
        <v>177</v>
      </c>
      <c r="B540" s="12" t="s">
        <v>178</v>
      </c>
    </row>
    <row r="541" spans="1:2" x14ac:dyDescent="0.25">
      <c r="A541" s="13" t="s">
        <v>181</v>
      </c>
      <c r="B541" s="12" t="s">
        <v>182</v>
      </c>
    </row>
    <row r="542" spans="1:2" x14ac:dyDescent="0.25">
      <c r="A542" s="13" t="s">
        <v>534</v>
      </c>
      <c r="B542" s="12" t="s">
        <v>535</v>
      </c>
    </row>
    <row r="543" spans="1:2" x14ac:dyDescent="0.25">
      <c r="A543" s="13" t="s">
        <v>772</v>
      </c>
      <c r="B543" s="12" t="s">
        <v>773</v>
      </c>
    </row>
    <row r="544" spans="1:2" x14ac:dyDescent="0.25">
      <c r="A544" s="13" t="s">
        <v>917</v>
      </c>
      <c r="B544" s="12" t="s">
        <v>918</v>
      </c>
    </row>
    <row r="545" spans="1:2" x14ac:dyDescent="0.25">
      <c r="A545" s="13" t="s">
        <v>480</v>
      </c>
      <c r="B545" s="12" t="s">
        <v>481</v>
      </c>
    </row>
    <row r="546" spans="1:2" x14ac:dyDescent="0.25">
      <c r="A546" s="13" t="s">
        <v>760</v>
      </c>
      <c r="B546" s="12" t="s">
        <v>761</v>
      </c>
    </row>
    <row r="547" spans="1:2" x14ac:dyDescent="0.25">
      <c r="A547" s="13" t="s">
        <v>717</v>
      </c>
      <c r="B547" s="12" t="s">
        <v>718</v>
      </c>
    </row>
    <row r="548" spans="1:2" x14ac:dyDescent="0.25">
      <c r="A548" s="13" t="s">
        <v>44</v>
      </c>
      <c r="B548" s="12" t="s">
        <v>948</v>
      </c>
    </row>
    <row r="549" spans="1:2" x14ac:dyDescent="0.25">
      <c r="A549" s="13" t="s">
        <v>792</v>
      </c>
      <c r="B549" s="12" t="s">
        <v>793</v>
      </c>
    </row>
    <row r="550" spans="1:2" x14ac:dyDescent="0.25">
      <c r="A550" s="13" t="s">
        <v>786</v>
      </c>
      <c r="B550" s="12" t="s">
        <v>787</v>
      </c>
    </row>
    <row r="551" spans="1:2" x14ac:dyDescent="0.25">
      <c r="A551" s="13" t="s">
        <v>548</v>
      </c>
      <c r="B551" s="12" t="s">
        <v>549</v>
      </c>
    </row>
    <row r="552" spans="1:2" x14ac:dyDescent="0.25">
      <c r="A552" s="13" t="s">
        <v>550</v>
      </c>
      <c r="B552" s="12" t="s">
        <v>551</v>
      </c>
    </row>
    <row r="553" spans="1:2" x14ac:dyDescent="0.25">
      <c r="A553" s="13" t="s">
        <v>45</v>
      </c>
      <c r="B553" s="12" t="s">
        <v>1083</v>
      </c>
    </row>
    <row r="554" spans="1:2" x14ac:dyDescent="0.25">
      <c r="A554" s="13" t="s">
        <v>404</v>
      </c>
      <c r="B554" s="12" t="s">
        <v>405</v>
      </c>
    </row>
    <row r="555" spans="1:2" x14ac:dyDescent="0.25">
      <c r="A555" s="13" t="s">
        <v>1052</v>
      </c>
      <c r="B555" s="12" t="s">
        <v>1053</v>
      </c>
    </row>
    <row r="556" spans="1:2" x14ac:dyDescent="0.25">
      <c r="A556" s="13" t="s">
        <v>46</v>
      </c>
      <c r="B556" s="12" t="s">
        <v>1005</v>
      </c>
    </row>
    <row r="557" spans="1:2" x14ac:dyDescent="0.25">
      <c r="A557" s="13" t="s">
        <v>227</v>
      </c>
      <c r="B557" s="12" t="s">
        <v>228</v>
      </c>
    </row>
    <row r="558" spans="1:2" x14ac:dyDescent="0.25">
      <c r="A558" s="13" t="s">
        <v>842</v>
      </c>
      <c r="B558" s="12" t="s">
        <v>843</v>
      </c>
    </row>
    <row r="559" spans="1:2" x14ac:dyDescent="0.25">
      <c r="A559" s="13" t="s">
        <v>834</v>
      </c>
      <c r="B559" s="12" t="s">
        <v>835</v>
      </c>
    </row>
    <row r="560" spans="1:2" x14ac:dyDescent="0.25">
      <c r="A560" s="13" t="s">
        <v>810</v>
      </c>
      <c r="B560" s="12" t="s">
        <v>811</v>
      </c>
    </row>
    <row r="561" spans="1:2" x14ac:dyDescent="0.25">
      <c r="A561" s="13" t="s">
        <v>193</v>
      </c>
      <c r="B561" s="12" t="s">
        <v>194</v>
      </c>
    </row>
    <row r="562" spans="1:2" x14ac:dyDescent="0.25">
      <c r="A562" s="13" t="s">
        <v>61</v>
      </c>
      <c r="B562" s="12" t="s">
        <v>62</v>
      </c>
    </row>
    <row r="563" spans="1:2" x14ac:dyDescent="0.25">
      <c r="A563" s="13" t="s">
        <v>1169</v>
      </c>
      <c r="B563" s="12" t="s">
        <v>1170</v>
      </c>
    </row>
    <row r="564" spans="1:2" x14ac:dyDescent="0.25">
      <c r="A564" s="13" t="s">
        <v>1041</v>
      </c>
      <c r="B564" s="12" t="s">
        <v>1042</v>
      </c>
    </row>
    <row r="565" spans="1:2" x14ac:dyDescent="0.25">
      <c r="A565" s="13" t="s">
        <v>47</v>
      </c>
      <c r="B565" s="12" t="s">
        <v>1082</v>
      </c>
    </row>
    <row r="566" spans="1:2" x14ac:dyDescent="0.25">
      <c r="A566" s="13" t="s">
        <v>919</v>
      </c>
      <c r="B566" s="12" t="s">
        <v>920</v>
      </c>
    </row>
    <row r="567" spans="1:2" x14ac:dyDescent="0.25">
      <c r="A567" s="13" t="s">
        <v>999</v>
      </c>
      <c r="B567" s="12" t="s">
        <v>1000</v>
      </c>
    </row>
    <row r="568" spans="1:2" x14ac:dyDescent="0.25">
      <c r="A568" s="13" t="s">
        <v>901</v>
      </c>
      <c r="B568" s="12" t="s">
        <v>902</v>
      </c>
    </row>
    <row r="569" spans="1:2" x14ac:dyDescent="0.25">
      <c r="A569" s="13" t="s">
        <v>147</v>
      </c>
      <c r="B569" s="12" t="s">
        <v>148</v>
      </c>
    </row>
    <row r="570" spans="1:2" x14ac:dyDescent="0.25">
      <c r="A570" s="13" t="s">
        <v>976</v>
      </c>
      <c r="B570" s="12" t="s">
        <v>977</v>
      </c>
    </row>
    <row r="571" spans="1:2" x14ac:dyDescent="0.25">
      <c r="A571" s="13" t="s">
        <v>209</v>
      </c>
      <c r="B571" s="12" t="s">
        <v>210</v>
      </c>
    </row>
    <row r="572" spans="1:2" x14ac:dyDescent="0.25">
      <c r="A572" s="13" t="s">
        <v>897</v>
      </c>
      <c r="B572" s="12" t="s">
        <v>898</v>
      </c>
    </row>
    <row r="573" spans="1:2" x14ac:dyDescent="0.25">
      <c r="A573" s="13" t="s">
        <v>342</v>
      </c>
      <c r="B573" s="12" t="s">
        <v>343</v>
      </c>
    </row>
    <row r="574" spans="1:2" x14ac:dyDescent="0.25">
      <c r="A574" s="13" t="s">
        <v>681</v>
      </c>
      <c r="B574" s="12" t="s">
        <v>682</v>
      </c>
    </row>
    <row r="575" spans="1:2" x14ac:dyDescent="0.25">
      <c r="A575" s="13" t="s">
        <v>1099</v>
      </c>
      <c r="B575" s="12" t="s">
        <v>1100</v>
      </c>
    </row>
    <row r="576" spans="1:2" x14ac:dyDescent="0.25">
      <c r="A576" s="13" t="s">
        <v>482</v>
      </c>
      <c r="B576" s="12" t="s">
        <v>483</v>
      </c>
    </row>
    <row r="577" spans="1:2" x14ac:dyDescent="0.25">
      <c r="A577" s="13" t="s">
        <v>1043</v>
      </c>
      <c r="B577" s="12" t="s">
        <v>1044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"/>
  <sheetViews>
    <sheetView topLeftCell="A47" workbookViewId="0">
      <selection activeCell="C14" sqref="C14:C68"/>
    </sheetView>
  </sheetViews>
  <sheetFormatPr baseColWidth="10" defaultRowHeight="15" x14ac:dyDescent="0.25"/>
  <cols>
    <col min="2" max="2" width="37.85546875" bestFit="1" customWidth="1"/>
  </cols>
  <sheetData>
    <row r="1" spans="1:6" x14ac:dyDescent="0.25">
      <c r="A1">
        <v>55180</v>
      </c>
      <c r="B1" t="s">
        <v>1190</v>
      </c>
      <c r="C1">
        <f>+A1</f>
        <v>55180</v>
      </c>
      <c r="E1" s="17">
        <v>2236</v>
      </c>
      <c r="F1" s="18" t="s">
        <v>1301</v>
      </c>
    </row>
    <row r="2" spans="1:6" x14ac:dyDescent="0.25">
      <c r="A2">
        <v>55090</v>
      </c>
      <c r="B2" t="s">
        <v>1191</v>
      </c>
      <c r="C2">
        <f t="shared" ref="C2:C65" si="0">+A2</f>
        <v>55090</v>
      </c>
      <c r="E2" s="17">
        <v>2622</v>
      </c>
      <c r="F2" s="18" t="s">
        <v>1334</v>
      </c>
    </row>
    <row r="3" spans="1:6" x14ac:dyDescent="0.25">
      <c r="A3">
        <v>51230</v>
      </c>
      <c r="B3" t="s">
        <v>1192</v>
      </c>
      <c r="C3">
        <f t="shared" si="0"/>
        <v>51230</v>
      </c>
      <c r="E3" s="17">
        <v>53470</v>
      </c>
      <c r="F3" s="18" t="s">
        <v>1215</v>
      </c>
    </row>
    <row r="4" spans="1:6" x14ac:dyDescent="0.25">
      <c r="A4">
        <v>54890</v>
      </c>
      <c r="B4" t="s">
        <v>1193</v>
      </c>
      <c r="C4">
        <f t="shared" si="0"/>
        <v>54890</v>
      </c>
      <c r="E4" s="17">
        <v>54500</v>
      </c>
      <c r="F4" s="18" t="s">
        <v>1722</v>
      </c>
    </row>
    <row r="5" spans="1:6" x14ac:dyDescent="0.25">
      <c r="A5">
        <v>54790</v>
      </c>
      <c r="B5" t="s">
        <v>1194</v>
      </c>
      <c r="C5">
        <f t="shared" si="0"/>
        <v>54790</v>
      </c>
      <c r="E5" s="17">
        <v>5026</v>
      </c>
      <c r="F5" s="18" t="s">
        <v>1382</v>
      </c>
    </row>
    <row r="6" spans="1:6" x14ac:dyDescent="0.25">
      <c r="A6">
        <v>1540</v>
      </c>
      <c r="B6" t="s">
        <v>1195</v>
      </c>
      <c r="C6">
        <f t="shared" si="0"/>
        <v>1540</v>
      </c>
      <c r="E6" s="17">
        <v>53290</v>
      </c>
      <c r="F6" s="18" t="s">
        <v>1216</v>
      </c>
    </row>
    <row r="7" spans="1:6" x14ac:dyDescent="0.25">
      <c r="A7">
        <v>54390</v>
      </c>
      <c r="B7" t="s">
        <v>1196</v>
      </c>
      <c r="C7">
        <f t="shared" si="0"/>
        <v>54390</v>
      </c>
      <c r="E7" s="17">
        <v>2238</v>
      </c>
      <c r="F7" s="18" t="s">
        <v>1302</v>
      </c>
    </row>
    <row r="8" spans="1:6" x14ac:dyDescent="0.25">
      <c r="B8" t="s">
        <v>1197</v>
      </c>
      <c r="C8">
        <f t="shared" si="0"/>
        <v>0</v>
      </c>
      <c r="E8" s="17">
        <v>53950</v>
      </c>
      <c r="F8" s="18" t="s">
        <v>1217</v>
      </c>
    </row>
    <row r="9" spans="1:6" x14ac:dyDescent="0.25">
      <c r="A9">
        <v>54360</v>
      </c>
      <c r="B9" t="s">
        <v>1198</v>
      </c>
      <c r="C9">
        <f t="shared" si="0"/>
        <v>54360</v>
      </c>
      <c r="E9" s="17">
        <v>55050</v>
      </c>
      <c r="F9" s="18" t="s">
        <v>1768</v>
      </c>
    </row>
    <row r="10" spans="1:6" x14ac:dyDescent="0.25">
      <c r="A10">
        <v>55130</v>
      </c>
      <c r="B10" t="s">
        <v>1199</v>
      </c>
      <c r="C10">
        <f t="shared" si="0"/>
        <v>55130</v>
      </c>
      <c r="E10" s="17">
        <v>2397</v>
      </c>
      <c r="F10" s="18" t="s">
        <v>1319</v>
      </c>
    </row>
    <row r="11" spans="1:6" x14ac:dyDescent="0.25">
      <c r="A11">
        <v>55010</v>
      </c>
      <c r="B11" t="s">
        <v>1200</v>
      </c>
      <c r="C11">
        <f t="shared" si="0"/>
        <v>55010</v>
      </c>
      <c r="E11" s="17">
        <v>52000</v>
      </c>
      <c r="F11" s="18" t="s">
        <v>1495</v>
      </c>
    </row>
    <row r="12" spans="1:6" x14ac:dyDescent="0.25">
      <c r="A12">
        <v>55160</v>
      </c>
      <c r="B12" t="s">
        <v>1201</v>
      </c>
      <c r="C12">
        <f t="shared" si="0"/>
        <v>55160</v>
      </c>
      <c r="E12" s="17">
        <v>55060</v>
      </c>
      <c r="F12" s="18" t="s">
        <v>1769</v>
      </c>
    </row>
    <row r="13" spans="1:6" x14ac:dyDescent="0.25">
      <c r="A13">
        <v>55020</v>
      </c>
      <c r="B13" t="s">
        <v>1202</v>
      </c>
      <c r="C13">
        <f t="shared" si="0"/>
        <v>55020</v>
      </c>
      <c r="E13" s="17">
        <v>5113</v>
      </c>
      <c r="F13" s="18" t="s">
        <v>1409</v>
      </c>
    </row>
    <row r="14" spans="1:6" x14ac:dyDescent="0.25">
      <c r="A14">
        <v>54470</v>
      </c>
      <c r="B14" t="s">
        <v>1203</v>
      </c>
      <c r="C14">
        <f t="shared" si="0"/>
        <v>54470</v>
      </c>
      <c r="E14" s="17">
        <v>52050</v>
      </c>
      <c r="F14" s="18" t="s">
        <v>1500</v>
      </c>
    </row>
    <row r="15" spans="1:6" x14ac:dyDescent="0.25">
      <c r="A15">
        <v>54150</v>
      </c>
      <c r="B15" t="s">
        <v>1204</v>
      </c>
      <c r="C15">
        <f t="shared" si="0"/>
        <v>54150</v>
      </c>
      <c r="E15" s="17">
        <v>53810</v>
      </c>
      <c r="F15" s="18" t="s">
        <v>1666</v>
      </c>
    </row>
    <row r="16" spans="1:6" x14ac:dyDescent="0.25">
      <c r="A16">
        <v>55230</v>
      </c>
      <c r="B16" t="s">
        <v>1205</v>
      </c>
      <c r="C16">
        <f t="shared" si="0"/>
        <v>55230</v>
      </c>
      <c r="E16" s="17">
        <v>5094</v>
      </c>
      <c r="F16" s="18" t="s">
        <v>1403</v>
      </c>
    </row>
    <row r="17" spans="1:6" x14ac:dyDescent="0.25">
      <c r="A17">
        <v>54490</v>
      </c>
      <c r="B17" t="s">
        <v>1206</v>
      </c>
      <c r="C17">
        <f t="shared" si="0"/>
        <v>54490</v>
      </c>
      <c r="E17" s="17">
        <v>53520</v>
      </c>
      <c r="F17" s="18" t="s">
        <v>1223</v>
      </c>
    </row>
    <row r="18" spans="1:6" x14ac:dyDescent="0.25">
      <c r="A18">
        <v>54870</v>
      </c>
      <c r="B18" t="s">
        <v>1207</v>
      </c>
      <c r="C18">
        <f t="shared" si="0"/>
        <v>54870</v>
      </c>
      <c r="E18" s="17">
        <v>55200</v>
      </c>
      <c r="F18" s="18" t="s">
        <v>1778</v>
      </c>
    </row>
    <row r="19" spans="1:6" x14ac:dyDescent="0.25">
      <c r="A19">
        <v>54370</v>
      </c>
      <c r="B19" t="s">
        <v>1208</v>
      </c>
      <c r="C19">
        <f t="shared" si="0"/>
        <v>54370</v>
      </c>
      <c r="E19" s="17">
        <v>51310</v>
      </c>
      <c r="F19" s="18" t="s">
        <v>1426</v>
      </c>
    </row>
    <row r="20" spans="1:6" x14ac:dyDescent="0.25">
      <c r="A20">
        <v>17070</v>
      </c>
      <c r="B20" t="s">
        <v>1209</v>
      </c>
      <c r="C20">
        <f t="shared" si="0"/>
        <v>17070</v>
      </c>
      <c r="E20" s="17">
        <v>52110</v>
      </c>
      <c r="F20" s="18" t="s">
        <v>1505</v>
      </c>
    </row>
    <row r="21" spans="1:6" x14ac:dyDescent="0.25">
      <c r="A21">
        <v>54800</v>
      </c>
      <c r="B21" t="s">
        <v>1210</v>
      </c>
      <c r="C21">
        <f t="shared" si="0"/>
        <v>54800</v>
      </c>
      <c r="E21" s="17">
        <v>391</v>
      </c>
      <c r="F21" s="18" t="s">
        <v>1372</v>
      </c>
    </row>
    <row r="22" spans="1:6" x14ac:dyDescent="0.25">
      <c r="A22">
        <v>55140</v>
      </c>
      <c r="B22" t="s">
        <v>1211</v>
      </c>
      <c r="C22">
        <f t="shared" si="0"/>
        <v>55140</v>
      </c>
      <c r="E22" s="17">
        <v>748</v>
      </c>
      <c r="F22" s="18" t="s">
        <v>1789</v>
      </c>
    </row>
    <row r="23" spans="1:6" x14ac:dyDescent="0.25">
      <c r="A23">
        <v>53900</v>
      </c>
      <c r="B23" t="s">
        <v>1212</v>
      </c>
      <c r="C23">
        <f t="shared" si="0"/>
        <v>53900</v>
      </c>
      <c r="E23" s="17">
        <v>2294</v>
      </c>
      <c r="F23" s="18" t="s">
        <v>1311</v>
      </c>
    </row>
    <row r="24" spans="1:6" x14ac:dyDescent="0.25">
      <c r="A24">
        <v>55120</v>
      </c>
      <c r="B24" t="s">
        <v>1213</v>
      </c>
      <c r="C24">
        <f t="shared" si="0"/>
        <v>55120</v>
      </c>
      <c r="E24" s="17">
        <v>53730</v>
      </c>
      <c r="F24" s="18" t="s">
        <v>1658</v>
      </c>
    </row>
    <row r="25" spans="1:6" x14ac:dyDescent="0.25">
      <c r="A25">
        <v>52530</v>
      </c>
      <c r="B25" t="s">
        <v>1214</v>
      </c>
      <c r="C25">
        <f t="shared" si="0"/>
        <v>52530</v>
      </c>
      <c r="E25" s="17">
        <v>54660</v>
      </c>
      <c r="F25" s="18" t="s">
        <v>1737</v>
      </c>
    </row>
    <row r="26" spans="1:6" x14ac:dyDescent="0.25">
      <c r="A26">
        <v>53470</v>
      </c>
      <c r="B26" t="s">
        <v>1215</v>
      </c>
      <c r="C26">
        <f t="shared" si="0"/>
        <v>53470</v>
      </c>
      <c r="E26" s="17">
        <v>54590</v>
      </c>
      <c r="F26" s="18" t="s">
        <v>1730</v>
      </c>
    </row>
    <row r="27" spans="1:6" x14ac:dyDescent="0.25">
      <c r="A27">
        <v>53290</v>
      </c>
      <c r="B27" t="s">
        <v>1216</v>
      </c>
      <c r="C27">
        <f t="shared" si="0"/>
        <v>53290</v>
      </c>
      <c r="E27" s="17">
        <v>486</v>
      </c>
      <c r="F27" s="18" t="s">
        <v>1247</v>
      </c>
    </row>
    <row r="28" spans="1:6" x14ac:dyDescent="0.25">
      <c r="A28">
        <v>53950</v>
      </c>
      <c r="B28" t="s">
        <v>1217</v>
      </c>
      <c r="C28">
        <f t="shared" si="0"/>
        <v>53950</v>
      </c>
      <c r="E28" s="17">
        <v>51590</v>
      </c>
      <c r="F28" s="18" t="s">
        <v>1453</v>
      </c>
    </row>
    <row r="29" spans="1:6" x14ac:dyDescent="0.25">
      <c r="A29">
        <v>54980</v>
      </c>
      <c r="B29" t="s">
        <v>1218</v>
      </c>
      <c r="C29">
        <f t="shared" si="0"/>
        <v>54980</v>
      </c>
      <c r="E29" s="17">
        <v>516</v>
      </c>
      <c r="F29" s="18" t="s">
        <v>1454</v>
      </c>
    </row>
    <row r="30" spans="1:6" x14ac:dyDescent="0.25">
      <c r="A30">
        <v>54930</v>
      </c>
      <c r="B30" t="s">
        <v>1219</v>
      </c>
      <c r="C30">
        <f t="shared" si="0"/>
        <v>54930</v>
      </c>
      <c r="E30" s="17">
        <v>53230</v>
      </c>
      <c r="F30" s="18" t="s">
        <v>1613</v>
      </c>
    </row>
    <row r="31" spans="1:6" x14ac:dyDescent="0.25">
      <c r="A31">
        <v>54900</v>
      </c>
      <c r="B31" t="s">
        <v>1220</v>
      </c>
      <c r="C31">
        <f t="shared" si="0"/>
        <v>54900</v>
      </c>
      <c r="E31" s="17">
        <v>51620</v>
      </c>
      <c r="F31" s="18" t="s">
        <v>1457</v>
      </c>
    </row>
    <row r="32" spans="1:6" x14ac:dyDescent="0.25">
      <c r="A32">
        <v>55190</v>
      </c>
      <c r="B32" t="s">
        <v>1221</v>
      </c>
      <c r="C32">
        <f t="shared" si="0"/>
        <v>55190</v>
      </c>
      <c r="E32" s="17">
        <v>53430</v>
      </c>
      <c r="F32" s="18" t="s">
        <v>1248</v>
      </c>
    </row>
    <row r="33" spans="1:6" x14ac:dyDescent="0.25">
      <c r="A33">
        <v>53610</v>
      </c>
      <c r="B33" t="s">
        <v>1222</v>
      </c>
      <c r="C33">
        <f t="shared" si="0"/>
        <v>53610</v>
      </c>
      <c r="E33" s="17">
        <v>50890</v>
      </c>
      <c r="F33" s="18" t="s">
        <v>1399</v>
      </c>
    </row>
    <row r="34" spans="1:6" x14ac:dyDescent="0.25">
      <c r="A34">
        <v>53520</v>
      </c>
      <c r="B34" t="s">
        <v>1223</v>
      </c>
      <c r="C34">
        <f t="shared" si="0"/>
        <v>53520</v>
      </c>
      <c r="E34" s="17">
        <v>51660</v>
      </c>
      <c r="F34" s="18" t="s">
        <v>1461</v>
      </c>
    </row>
    <row r="35" spans="1:6" x14ac:dyDescent="0.25">
      <c r="B35" t="s">
        <v>1224</v>
      </c>
      <c r="C35">
        <f t="shared" si="0"/>
        <v>0</v>
      </c>
      <c r="E35" s="17">
        <v>1614</v>
      </c>
      <c r="F35" s="18" t="s">
        <v>1282</v>
      </c>
    </row>
    <row r="36" spans="1:6" x14ac:dyDescent="0.25">
      <c r="A36">
        <v>55200</v>
      </c>
      <c r="B36" t="s">
        <v>1225</v>
      </c>
      <c r="C36">
        <f t="shared" si="0"/>
        <v>55200</v>
      </c>
      <c r="E36" s="17">
        <v>2615</v>
      </c>
      <c r="F36" s="18" t="s">
        <v>1333</v>
      </c>
    </row>
    <row r="37" spans="1:6" x14ac:dyDescent="0.25">
      <c r="B37" t="s">
        <v>1226</v>
      </c>
      <c r="C37">
        <f t="shared" si="0"/>
        <v>0</v>
      </c>
      <c r="E37" s="17">
        <v>2249</v>
      </c>
      <c r="F37" s="18" t="s">
        <v>1305</v>
      </c>
    </row>
    <row r="38" spans="1:6" x14ac:dyDescent="0.25">
      <c r="A38">
        <v>2183</v>
      </c>
      <c r="B38" t="s">
        <v>1227</v>
      </c>
      <c r="C38">
        <f t="shared" si="0"/>
        <v>2183</v>
      </c>
      <c r="E38" s="17">
        <v>55210</v>
      </c>
      <c r="F38" s="18" t="s">
        <v>1779</v>
      </c>
    </row>
    <row r="39" spans="1:6" x14ac:dyDescent="0.25">
      <c r="A39">
        <v>54270</v>
      </c>
      <c r="B39" t="s">
        <v>1228</v>
      </c>
      <c r="C39">
        <f t="shared" si="0"/>
        <v>54270</v>
      </c>
      <c r="E39" s="17">
        <v>52440</v>
      </c>
      <c r="F39" s="18" t="s">
        <v>1538</v>
      </c>
    </row>
    <row r="40" spans="1:6" x14ac:dyDescent="0.25">
      <c r="A40">
        <v>55240</v>
      </c>
      <c r="B40" t="s">
        <v>1229</v>
      </c>
      <c r="C40">
        <f t="shared" si="0"/>
        <v>55240</v>
      </c>
      <c r="E40" s="17">
        <v>418</v>
      </c>
      <c r="F40" s="18" t="s">
        <v>1373</v>
      </c>
    </row>
    <row r="41" spans="1:6" x14ac:dyDescent="0.25">
      <c r="A41">
        <v>55170</v>
      </c>
      <c r="B41" t="s">
        <v>1230</v>
      </c>
      <c r="C41">
        <f t="shared" si="0"/>
        <v>55170</v>
      </c>
      <c r="E41" s="17">
        <v>53720</v>
      </c>
      <c r="F41" s="18" t="s">
        <v>1657</v>
      </c>
    </row>
    <row r="42" spans="1:6" x14ac:dyDescent="0.25">
      <c r="B42" t="s">
        <v>1231</v>
      </c>
      <c r="C42">
        <f t="shared" si="0"/>
        <v>0</v>
      </c>
      <c r="E42" s="17">
        <v>53760</v>
      </c>
      <c r="F42" s="18" t="s">
        <v>1661</v>
      </c>
    </row>
    <row r="43" spans="1:6" x14ac:dyDescent="0.25">
      <c r="A43">
        <v>54940</v>
      </c>
      <c r="B43" t="s">
        <v>1232</v>
      </c>
      <c r="C43">
        <f t="shared" si="0"/>
        <v>54940</v>
      </c>
      <c r="E43" s="17">
        <v>633</v>
      </c>
      <c r="F43" s="18" t="s">
        <v>1786</v>
      </c>
    </row>
    <row r="44" spans="1:6" x14ac:dyDescent="0.25">
      <c r="A44">
        <v>55070</v>
      </c>
      <c r="B44" t="s">
        <v>1233</v>
      </c>
      <c r="C44">
        <f t="shared" si="0"/>
        <v>55070</v>
      </c>
      <c r="E44" s="17">
        <v>54260</v>
      </c>
      <c r="F44" s="18" t="s">
        <v>1706</v>
      </c>
    </row>
    <row r="45" spans="1:6" x14ac:dyDescent="0.25">
      <c r="A45">
        <v>54770</v>
      </c>
      <c r="B45" t="s">
        <v>1234</v>
      </c>
      <c r="C45">
        <f t="shared" si="0"/>
        <v>54770</v>
      </c>
      <c r="E45" s="17">
        <v>926</v>
      </c>
      <c r="F45" s="18" t="s">
        <v>1796</v>
      </c>
    </row>
    <row r="46" spans="1:6" x14ac:dyDescent="0.25">
      <c r="A46">
        <v>55110</v>
      </c>
      <c r="B46" t="s">
        <v>1235</v>
      </c>
      <c r="C46">
        <f t="shared" si="0"/>
        <v>55110</v>
      </c>
      <c r="E46" s="17">
        <v>1212</v>
      </c>
      <c r="F46" s="18" t="s">
        <v>1266</v>
      </c>
    </row>
    <row r="47" spans="1:6" x14ac:dyDescent="0.25">
      <c r="A47">
        <v>55040</v>
      </c>
      <c r="B47" t="s">
        <v>1236</v>
      </c>
      <c r="C47">
        <f t="shared" si="0"/>
        <v>55040</v>
      </c>
      <c r="E47" s="17">
        <v>898</v>
      </c>
      <c r="F47" s="18" t="s">
        <v>1793</v>
      </c>
    </row>
    <row r="48" spans="1:6" x14ac:dyDescent="0.25">
      <c r="A48">
        <v>2584</v>
      </c>
      <c r="B48" t="s">
        <v>1237</v>
      </c>
      <c r="C48">
        <f t="shared" si="0"/>
        <v>2584</v>
      </c>
      <c r="E48" s="17">
        <v>50980</v>
      </c>
      <c r="F48" s="18" t="s">
        <v>1406</v>
      </c>
    </row>
    <row r="49" spans="1:6" x14ac:dyDescent="0.25">
      <c r="B49" t="s">
        <v>1238</v>
      </c>
      <c r="C49">
        <f t="shared" si="0"/>
        <v>0</v>
      </c>
      <c r="E49" s="17">
        <v>2860</v>
      </c>
      <c r="F49" s="18" t="s">
        <v>1364</v>
      </c>
    </row>
    <row r="50" spans="1:6" x14ac:dyDescent="0.25">
      <c r="A50">
        <v>54300</v>
      </c>
      <c r="B50" t="s">
        <v>1239</v>
      </c>
      <c r="C50">
        <f t="shared" si="0"/>
        <v>54300</v>
      </c>
      <c r="E50" s="17">
        <v>51240</v>
      </c>
      <c r="F50" s="18" t="s">
        <v>1419</v>
      </c>
    </row>
    <row r="51" spans="1:6" x14ac:dyDescent="0.25">
      <c r="B51" t="s">
        <v>1240</v>
      </c>
      <c r="C51">
        <f t="shared" si="0"/>
        <v>0</v>
      </c>
      <c r="E51" s="17">
        <v>5085</v>
      </c>
      <c r="F51" s="18" t="s">
        <v>1395</v>
      </c>
    </row>
    <row r="52" spans="1:6" x14ac:dyDescent="0.25">
      <c r="A52">
        <v>55100</v>
      </c>
      <c r="B52" t="s">
        <v>1241</v>
      </c>
      <c r="C52">
        <f t="shared" si="0"/>
        <v>55100</v>
      </c>
      <c r="E52" s="17">
        <v>54680</v>
      </c>
      <c r="F52" s="18" t="s">
        <v>1739</v>
      </c>
    </row>
    <row r="53" spans="1:6" x14ac:dyDescent="0.25">
      <c r="A53">
        <v>54250</v>
      </c>
      <c r="B53" t="s">
        <v>1242</v>
      </c>
      <c r="C53">
        <f t="shared" si="0"/>
        <v>54250</v>
      </c>
      <c r="E53" s="17">
        <v>2667</v>
      </c>
      <c r="F53" s="18" t="s">
        <v>1339</v>
      </c>
    </row>
    <row r="54" spans="1:6" x14ac:dyDescent="0.25">
      <c r="A54">
        <v>54570</v>
      </c>
      <c r="B54" t="s">
        <v>1243</v>
      </c>
      <c r="C54">
        <f t="shared" si="0"/>
        <v>54570</v>
      </c>
      <c r="E54" s="17">
        <v>52060</v>
      </c>
      <c r="F54" s="18" t="s">
        <v>1249</v>
      </c>
    </row>
    <row r="55" spans="1:6" x14ac:dyDescent="0.25">
      <c r="B55" t="s">
        <v>1244</v>
      </c>
      <c r="C55">
        <f t="shared" si="0"/>
        <v>0</v>
      </c>
      <c r="E55" s="17">
        <v>52270</v>
      </c>
      <c r="F55" s="18" t="s">
        <v>1521</v>
      </c>
    </row>
    <row r="56" spans="1:6" x14ac:dyDescent="0.25">
      <c r="B56" t="s">
        <v>1245</v>
      </c>
      <c r="C56">
        <f t="shared" si="0"/>
        <v>0</v>
      </c>
      <c r="E56" s="17">
        <v>52840</v>
      </c>
      <c r="F56" s="18" t="s">
        <v>1577</v>
      </c>
    </row>
    <row r="57" spans="1:6" x14ac:dyDescent="0.25">
      <c r="B57" t="s">
        <v>1246</v>
      </c>
      <c r="C57">
        <f t="shared" si="0"/>
        <v>0</v>
      </c>
      <c r="E57" s="17">
        <v>52750</v>
      </c>
      <c r="F57" s="18" t="s">
        <v>1567</v>
      </c>
    </row>
    <row r="58" spans="1:6" x14ac:dyDescent="0.25">
      <c r="A58">
        <v>486</v>
      </c>
      <c r="B58" t="s">
        <v>1247</v>
      </c>
      <c r="C58">
        <f t="shared" si="0"/>
        <v>486</v>
      </c>
      <c r="E58" s="17">
        <v>2768</v>
      </c>
      <c r="F58" s="18" t="s">
        <v>1359</v>
      </c>
    </row>
    <row r="59" spans="1:6" x14ac:dyDescent="0.25">
      <c r="A59">
        <v>53430</v>
      </c>
      <c r="B59" t="s">
        <v>1248</v>
      </c>
      <c r="C59">
        <f t="shared" si="0"/>
        <v>53430</v>
      </c>
      <c r="E59" s="17">
        <v>52720</v>
      </c>
      <c r="F59" s="18" t="s">
        <v>1564</v>
      </c>
    </row>
    <row r="60" spans="1:6" x14ac:dyDescent="0.25">
      <c r="A60">
        <v>52060</v>
      </c>
      <c r="B60" t="s">
        <v>1249</v>
      </c>
      <c r="C60">
        <f t="shared" si="0"/>
        <v>52060</v>
      </c>
      <c r="E60" s="17">
        <v>52630</v>
      </c>
      <c r="F60" s="18" t="s">
        <v>1556</v>
      </c>
    </row>
    <row r="61" spans="1:6" x14ac:dyDescent="0.25">
      <c r="B61" t="s">
        <v>1250</v>
      </c>
      <c r="C61">
        <f t="shared" si="0"/>
        <v>0</v>
      </c>
      <c r="E61" s="17">
        <v>52920</v>
      </c>
      <c r="F61" s="18" t="s">
        <v>1585</v>
      </c>
    </row>
    <row r="62" spans="1:6" x14ac:dyDescent="0.25">
      <c r="A62">
        <v>54640</v>
      </c>
      <c r="B62" t="s">
        <v>1251</v>
      </c>
      <c r="C62">
        <f t="shared" si="0"/>
        <v>54640</v>
      </c>
      <c r="E62" s="17">
        <v>52340</v>
      </c>
      <c r="F62" s="18" t="s">
        <v>1528</v>
      </c>
    </row>
    <row r="63" spans="1:6" x14ac:dyDescent="0.25">
      <c r="A63">
        <v>53050</v>
      </c>
      <c r="B63" t="s">
        <v>1252</v>
      </c>
      <c r="C63">
        <f t="shared" si="0"/>
        <v>53050</v>
      </c>
      <c r="E63" s="17">
        <v>5088</v>
      </c>
      <c r="F63" s="18" t="s">
        <v>1398</v>
      </c>
    </row>
    <row r="64" spans="1:6" x14ac:dyDescent="0.25">
      <c r="A64">
        <v>53150</v>
      </c>
      <c r="B64" t="s">
        <v>1253</v>
      </c>
      <c r="C64">
        <f t="shared" si="0"/>
        <v>53150</v>
      </c>
      <c r="E64" s="17">
        <v>50960</v>
      </c>
      <c r="F64" s="18" t="s">
        <v>1404</v>
      </c>
    </row>
    <row r="65" spans="1:6" x14ac:dyDescent="0.25">
      <c r="A65">
        <v>54040</v>
      </c>
      <c r="B65" t="s">
        <v>1254</v>
      </c>
      <c r="C65">
        <f t="shared" si="0"/>
        <v>54040</v>
      </c>
      <c r="E65" s="17">
        <v>54600</v>
      </c>
      <c r="F65" s="18" t="s">
        <v>1731</v>
      </c>
    </row>
    <row r="66" spans="1:6" x14ac:dyDescent="0.25">
      <c r="A66">
        <v>54820</v>
      </c>
      <c r="B66" t="s">
        <v>1255</v>
      </c>
      <c r="C66">
        <f>+A66</f>
        <v>54820</v>
      </c>
      <c r="E66" s="17">
        <v>53840</v>
      </c>
      <c r="F66" s="18" t="s">
        <v>1669</v>
      </c>
    </row>
    <row r="67" spans="1:6" x14ac:dyDescent="0.25">
      <c r="A67">
        <v>54350</v>
      </c>
      <c r="B67" t="s">
        <v>1256</v>
      </c>
      <c r="C67">
        <f>+A67</f>
        <v>54350</v>
      </c>
      <c r="E67" s="17">
        <v>2266</v>
      </c>
      <c r="F67" s="18" t="s">
        <v>1306</v>
      </c>
    </row>
    <row r="68" spans="1:6" x14ac:dyDescent="0.25">
      <c r="A68">
        <v>54910</v>
      </c>
      <c r="B68" t="s">
        <v>1257</v>
      </c>
      <c r="C68">
        <f>+A68</f>
        <v>54910</v>
      </c>
      <c r="E68" s="17">
        <v>42</v>
      </c>
      <c r="F68" s="18" t="s">
        <v>1374</v>
      </c>
    </row>
    <row r="69" spans="1:6" x14ac:dyDescent="0.25">
      <c r="E69" s="17">
        <v>55260</v>
      </c>
      <c r="F69" s="18" t="s">
        <v>1783</v>
      </c>
    </row>
    <row r="70" spans="1:6" x14ac:dyDescent="0.25">
      <c r="E70" s="17">
        <v>54840</v>
      </c>
      <c r="F70" s="18" t="s">
        <v>1753</v>
      </c>
    </row>
    <row r="71" spans="1:6" x14ac:dyDescent="0.25">
      <c r="E71" s="17">
        <v>51800</v>
      </c>
      <c r="F71" s="18" t="s">
        <v>1475</v>
      </c>
    </row>
    <row r="72" spans="1:6" x14ac:dyDescent="0.25">
      <c r="E72" s="17">
        <v>52790</v>
      </c>
      <c r="F72" s="18" t="s">
        <v>1571</v>
      </c>
    </row>
    <row r="73" spans="1:6" x14ac:dyDescent="0.25">
      <c r="E73" s="17">
        <v>52290</v>
      </c>
      <c r="F73" s="18" t="s">
        <v>1523</v>
      </c>
    </row>
    <row r="74" spans="1:6" x14ac:dyDescent="0.25">
      <c r="E74" s="17">
        <v>52670</v>
      </c>
      <c r="F74" s="18" t="s">
        <v>1560</v>
      </c>
    </row>
    <row r="75" spans="1:6" x14ac:dyDescent="0.25">
      <c r="E75" s="17">
        <v>5037</v>
      </c>
      <c r="F75" s="18" t="s">
        <v>1383</v>
      </c>
    </row>
    <row r="76" spans="1:6" x14ac:dyDescent="0.25">
      <c r="E76" s="17">
        <v>52500</v>
      </c>
      <c r="F76" s="18" t="s">
        <v>1544</v>
      </c>
    </row>
    <row r="77" spans="1:6" x14ac:dyDescent="0.25">
      <c r="E77" s="17">
        <v>52260</v>
      </c>
      <c r="F77" s="18" t="s">
        <v>1520</v>
      </c>
    </row>
    <row r="78" spans="1:6" x14ac:dyDescent="0.25">
      <c r="E78" s="17">
        <v>54080</v>
      </c>
      <c r="F78" s="18" t="s">
        <v>1690</v>
      </c>
    </row>
    <row r="79" spans="1:6" x14ac:dyDescent="0.25">
      <c r="E79" s="17">
        <v>52740</v>
      </c>
      <c r="F79" s="18" t="s">
        <v>1566</v>
      </c>
    </row>
    <row r="80" spans="1:6" x14ac:dyDescent="0.25">
      <c r="E80" s="17">
        <v>51720</v>
      </c>
      <c r="F80" s="18" t="s">
        <v>1467</v>
      </c>
    </row>
    <row r="81" spans="5:6" x14ac:dyDescent="0.25">
      <c r="E81" s="17">
        <v>54290</v>
      </c>
      <c r="F81" s="18" t="s">
        <v>1708</v>
      </c>
    </row>
    <row r="82" spans="5:6" x14ac:dyDescent="0.25">
      <c r="E82" s="17">
        <v>51930</v>
      </c>
      <c r="F82" s="18" t="s">
        <v>1488</v>
      </c>
    </row>
    <row r="83" spans="5:6" x14ac:dyDescent="0.25">
      <c r="E83" s="17">
        <v>50760</v>
      </c>
      <c r="F83" s="18" t="s">
        <v>1391</v>
      </c>
    </row>
    <row r="84" spans="5:6" x14ac:dyDescent="0.25">
      <c r="E84" s="17">
        <v>2427</v>
      </c>
      <c r="F84" s="18" t="s">
        <v>1320</v>
      </c>
    </row>
    <row r="85" spans="5:6" x14ac:dyDescent="0.25">
      <c r="E85" s="17">
        <v>700</v>
      </c>
      <c r="F85" s="18" t="s">
        <v>1787</v>
      </c>
    </row>
    <row r="86" spans="5:6" x14ac:dyDescent="0.25">
      <c r="E86" s="17">
        <v>52890</v>
      </c>
      <c r="F86" s="18" t="s">
        <v>1582</v>
      </c>
    </row>
    <row r="87" spans="5:6" x14ac:dyDescent="0.25">
      <c r="E87" s="17">
        <v>54540</v>
      </c>
      <c r="F87" s="18" t="s">
        <v>1726</v>
      </c>
    </row>
    <row r="88" spans="5:6" x14ac:dyDescent="0.25">
      <c r="E88" s="17">
        <v>54640</v>
      </c>
      <c r="F88" s="18" t="s">
        <v>1735</v>
      </c>
    </row>
    <row r="89" spans="5:6" x14ac:dyDescent="0.25">
      <c r="E89" s="17">
        <v>52470</v>
      </c>
      <c r="F89" s="18" t="s">
        <v>1541</v>
      </c>
    </row>
    <row r="90" spans="5:6" x14ac:dyDescent="0.25">
      <c r="E90" s="17">
        <v>51410</v>
      </c>
      <c r="F90" s="18" t="s">
        <v>1436</v>
      </c>
    </row>
    <row r="91" spans="5:6" x14ac:dyDescent="0.25">
      <c r="E91" s="17">
        <v>53350</v>
      </c>
      <c r="F91" s="18" t="s">
        <v>1624</v>
      </c>
    </row>
    <row r="92" spans="5:6" x14ac:dyDescent="0.25">
      <c r="E92" s="17">
        <v>2683</v>
      </c>
      <c r="F92" s="18" t="s">
        <v>1341</v>
      </c>
    </row>
    <row r="93" spans="5:6" x14ac:dyDescent="0.25">
      <c r="E93" s="17">
        <v>1439</v>
      </c>
      <c r="F93" s="18" t="s">
        <v>1272</v>
      </c>
    </row>
    <row r="94" spans="5:6" x14ac:dyDescent="0.25">
      <c r="E94" s="17">
        <v>54400</v>
      </c>
      <c r="F94" s="18" t="s">
        <v>1714</v>
      </c>
    </row>
    <row r="95" spans="5:6" x14ac:dyDescent="0.25">
      <c r="E95" s="17">
        <v>54690</v>
      </c>
      <c r="F95" s="18" t="s">
        <v>1740</v>
      </c>
    </row>
    <row r="96" spans="5:6" x14ac:dyDescent="0.25">
      <c r="E96" s="17">
        <v>53790</v>
      </c>
      <c r="F96" s="18" t="s">
        <v>1664</v>
      </c>
    </row>
    <row r="97" spans="5:6" x14ac:dyDescent="0.25">
      <c r="E97" s="17">
        <v>54190</v>
      </c>
      <c r="F97" s="18" t="s">
        <v>1700</v>
      </c>
    </row>
    <row r="98" spans="5:6" x14ac:dyDescent="0.25">
      <c r="E98" s="17">
        <v>51530</v>
      </c>
      <c r="F98" s="18" t="s">
        <v>1447</v>
      </c>
    </row>
    <row r="99" spans="5:6" x14ac:dyDescent="0.25">
      <c r="E99" s="17">
        <v>54780</v>
      </c>
      <c r="F99" s="18" t="s">
        <v>1748</v>
      </c>
    </row>
    <row r="100" spans="5:6" x14ac:dyDescent="0.25">
      <c r="E100" s="17">
        <v>52280</v>
      </c>
      <c r="F100" s="18" t="s">
        <v>1522</v>
      </c>
    </row>
    <row r="101" spans="5:6" x14ac:dyDescent="0.25">
      <c r="E101" s="17">
        <v>52580</v>
      </c>
      <c r="F101" s="18" t="s">
        <v>1551</v>
      </c>
    </row>
    <row r="102" spans="5:6" x14ac:dyDescent="0.25">
      <c r="E102" s="17">
        <v>53420</v>
      </c>
      <c r="F102" s="18" t="s">
        <v>1631</v>
      </c>
    </row>
    <row r="103" spans="5:6" x14ac:dyDescent="0.25">
      <c r="E103" s="17">
        <v>2500</v>
      </c>
      <c r="F103" s="18" t="s">
        <v>1324</v>
      </c>
    </row>
    <row r="104" spans="5:6" x14ac:dyDescent="0.25">
      <c r="E104" s="17">
        <v>53050</v>
      </c>
      <c r="F104" s="18" t="s">
        <v>1252</v>
      </c>
    </row>
    <row r="105" spans="5:6" x14ac:dyDescent="0.25">
      <c r="E105" s="17">
        <v>1046</v>
      </c>
      <c r="F105" s="18" t="s">
        <v>1260</v>
      </c>
    </row>
    <row r="106" spans="5:6" x14ac:dyDescent="0.25">
      <c r="E106" s="17">
        <v>51910</v>
      </c>
      <c r="F106" s="18" t="s">
        <v>1486</v>
      </c>
    </row>
    <row r="107" spans="5:6" x14ac:dyDescent="0.25">
      <c r="E107" s="17">
        <v>51160</v>
      </c>
      <c r="F107" s="18" t="s">
        <v>1412</v>
      </c>
    </row>
    <row r="108" spans="5:6" x14ac:dyDescent="0.25">
      <c r="E108" s="17">
        <v>52770</v>
      </c>
      <c r="F108" s="18" t="s">
        <v>1569</v>
      </c>
    </row>
    <row r="109" spans="5:6" x14ac:dyDescent="0.25">
      <c r="E109" s="17">
        <v>54630</v>
      </c>
      <c r="F109" s="18" t="s">
        <v>1734</v>
      </c>
    </row>
    <row r="110" spans="5:6" x14ac:dyDescent="0.25">
      <c r="E110" s="17">
        <v>2326</v>
      </c>
      <c r="F110" s="18" t="s">
        <v>1314</v>
      </c>
    </row>
    <row r="111" spans="5:6" x14ac:dyDescent="0.25">
      <c r="E111" s="17">
        <v>2385</v>
      </c>
      <c r="F111" s="18" t="s">
        <v>1316</v>
      </c>
    </row>
    <row r="112" spans="5:6" x14ac:dyDescent="0.25">
      <c r="E112" s="17">
        <v>51940</v>
      </c>
      <c r="F112" s="18" t="s">
        <v>1489</v>
      </c>
    </row>
    <row r="113" spans="5:6" x14ac:dyDescent="0.25">
      <c r="E113" s="17">
        <v>53150</v>
      </c>
      <c r="F113" s="18" t="s">
        <v>1253</v>
      </c>
    </row>
    <row r="114" spans="5:6" x14ac:dyDescent="0.25">
      <c r="E114" s="17">
        <v>53880</v>
      </c>
      <c r="F114" s="18" t="s">
        <v>1673</v>
      </c>
    </row>
    <row r="115" spans="5:6" x14ac:dyDescent="0.25">
      <c r="E115" s="17">
        <v>51670</v>
      </c>
      <c r="F115" s="18" t="s">
        <v>1462</v>
      </c>
    </row>
    <row r="116" spans="5:6" x14ac:dyDescent="0.25">
      <c r="E116" s="17">
        <v>53090</v>
      </c>
      <c r="F116" s="18" t="s">
        <v>1600</v>
      </c>
    </row>
    <row r="117" spans="5:6" x14ac:dyDescent="0.25">
      <c r="E117" s="17">
        <v>52860</v>
      </c>
      <c r="F117" s="18" t="s">
        <v>1579</v>
      </c>
    </row>
    <row r="118" spans="5:6" x14ac:dyDescent="0.25">
      <c r="E118" s="17">
        <v>54040</v>
      </c>
      <c r="F118" s="18" t="s">
        <v>1254</v>
      </c>
    </row>
    <row r="119" spans="5:6" x14ac:dyDescent="0.25">
      <c r="E119" s="17">
        <v>53250</v>
      </c>
      <c r="F119" s="18" t="s">
        <v>1615</v>
      </c>
    </row>
    <row r="120" spans="5:6" x14ac:dyDescent="0.25">
      <c r="E120" s="17">
        <v>53220</v>
      </c>
      <c r="F120" s="18" t="s">
        <v>1612</v>
      </c>
    </row>
    <row r="121" spans="5:6" x14ac:dyDescent="0.25">
      <c r="E121" s="17">
        <v>52010</v>
      </c>
      <c r="F121" s="18" t="s">
        <v>1496</v>
      </c>
    </row>
    <row r="122" spans="5:6" x14ac:dyDescent="0.25">
      <c r="E122" s="17">
        <v>52020</v>
      </c>
      <c r="F122" s="18" t="s">
        <v>1497</v>
      </c>
    </row>
    <row r="123" spans="5:6" x14ac:dyDescent="0.25">
      <c r="E123" s="17">
        <v>54820</v>
      </c>
      <c r="F123" s="18" t="s">
        <v>1255</v>
      </c>
    </row>
    <row r="124" spans="5:6" x14ac:dyDescent="0.25">
      <c r="E124" s="17">
        <v>51290</v>
      </c>
      <c r="F124" s="18" t="s">
        <v>1424</v>
      </c>
    </row>
    <row r="125" spans="5:6" x14ac:dyDescent="0.25">
      <c r="E125" s="17">
        <v>54620</v>
      </c>
      <c r="F125" s="18" t="s">
        <v>1733</v>
      </c>
    </row>
    <row r="126" spans="5:6" x14ac:dyDescent="0.25">
      <c r="E126" s="17">
        <v>54350</v>
      </c>
      <c r="F126" s="18" t="s">
        <v>1256</v>
      </c>
    </row>
    <row r="127" spans="5:6" x14ac:dyDescent="0.25">
      <c r="E127" s="17">
        <v>26620</v>
      </c>
      <c r="F127" s="18" t="s">
        <v>1338</v>
      </c>
    </row>
    <row r="128" spans="5:6" x14ac:dyDescent="0.25">
      <c r="E128" s="17">
        <v>53500</v>
      </c>
      <c r="F128" s="18" t="s">
        <v>1637</v>
      </c>
    </row>
    <row r="129" spans="5:6" x14ac:dyDescent="0.25">
      <c r="E129" s="17">
        <v>53460</v>
      </c>
      <c r="F129" s="18" t="s">
        <v>1634</v>
      </c>
    </row>
    <row r="130" spans="5:6" x14ac:dyDescent="0.25">
      <c r="E130" s="17">
        <v>53340</v>
      </c>
      <c r="F130" s="18" t="s">
        <v>1623</v>
      </c>
    </row>
    <row r="131" spans="5:6" x14ac:dyDescent="0.25">
      <c r="E131" s="17">
        <v>2471</v>
      </c>
      <c r="F131" s="18" t="s">
        <v>1322</v>
      </c>
    </row>
    <row r="132" spans="5:6" x14ac:dyDescent="0.25">
      <c r="E132" s="17">
        <v>1033</v>
      </c>
      <c r="F132" s="18" t="s">
        <v>1259</v>
      </c>
    </row>
    <row r="133" spans="5:6" x14ac:dyDescent="0.25">
      <c r="E133" s="17">
        <v>929</v>
      </c>
      <c r="F133" s="18" t="s">
        <v>1797</v>
      </c>
    </row>
    <row r="134" spans="5:6" x14ac:dyDescent="0.25">
      <c r="E134" s="17">
        <v>54550</v>
      </c>
      <c r="F134" s="18" t="s">
        <v>1727</v>
      </c>
    </row>
    <row r="135" spans="5:6" x14ac:dyDescent="0.25">
      <c r="E135" s="17">
        <v>54810</v>
      </c>
      <c r="F135" s="18" t="s">
        <v>1751</v>
      </c>
    </row>
    <row r="136" spans="5:6" x14ac:dyDescent="0.25">
      <c r="E136" s="17">
        <v>53890</v>
      </c>
      <c r="F136" s="18" t="s">
        <v>1674</v>
      </c>
    </row>
    <row r="137" spans="5:6" x14ac:dyDescent="0.25">
      <c r="E137" s="17">
        <v>54320</v>
      </c>
      <c r="F137" s="18" t="s">
        <v>1710</v>
      </c>
    </row>
    <row r="138" spans="5:6" x14ac:dyDescent="0.25">
      <c r="E138" s="17">
        <v>53800</v>
      </c>
      <c r="F138" s="18" t="s">
        <v>1665</v>
      </c>
    </row>
    <row r="139" spans="5:6" x14ac:dyDescent="0.25">
      <c r="E139" s="17">
        <v>2230</v>
      </c>
      <c r="F139" s="18" t="s">
        <v>1299</v>
      </c>
    </row>
    <row r="140" spans="5:6" x14ac:dyDescent="0.25">
      <c r="E140" s="17">
        <v>54200</v>
      </c>
      <c r="F140" s="18" t="s">
        <v>1701</v>
      </c>
    </row>
    <row r="141" spans="5:6" x14ac:dyDescent="0.25">
      <c r="E141" s="17">
        <v>2594</v>
      </c>
      <c r="F141" s="18" t="s">
        <v>1329</v>
      </c>
    </row>
    <row r="142" spans="5:6" x14ac:dyDescent="0.25">
      <c r="E142" s="17">
        <v>53780</v>
      </c>
      <c r="F142" s="18" t="s">
        <v>1663</v>
      </c>
    </row>
    <row r="143" spans="5:6" x14ac:dyDescent="0.25">
      <c r="E143" s="17">
        <v>50810</v>
      </c>
      <c r="F143" s="18" t="s">
        <v>1394</v>
      </c>
    </row>
    <row r="144" spans="5:6" x14ac:dyDescent="0.25">
      <c r="E144" s="17">
        <v>52680</v>
      </c>
      <c r="F144" s="18" t="s">
        <v>1561</v>
      </c>
    </row>
    <row r="145" spans="5:6" x14ac:dyDescent="0.25">
      <c r="E145" s="17">
        <v>54910</v>
      </c>
      <c r="F145" s="18" t="s">
        <v>1257</v>
      </c>
    </row>
    <row r="146" spans="5:6" x14ac:dyDescent="0.25">
      <c r="E146" s="17">
        <v>51680</v>
      </c>
      <c r="F146" s="18" t="s">
        <v>1463</v>
      </c>
    </row>
    <row r="147" spans="5:6" x14ac:dyDescent="0.25">
      <c r="E147" s="17">
        <v>54560</v>
      </c>
      <c r="F147" s="18" t="s">
        <v>1728</v>
      </c>
    </row>
  </sheetData>
  <sortState ref="B1:B85">
    <sortCondition ref="B1:B85"/>
  </sortState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2"/>
  <sheetViews>
    <sheetView topLeftCell="A359" workbookViewId="0">
      <selection activeCell="C1" sqref="C1"/>
    </sheetView>
  </sheetViews>
  <sheetFormatPr baseColWidth="10" defaultRowHeight="15" x14ac:dyDescent="0.25"/>
  <cols>
    <col min="1" max="1" width="6" bestFit="1" customWidth="1"/>
    <col min="2" max="2" width="44.5703125" bestFit="1" customWidth="1"/>
  </cols>
  <sheetData>
    <row r="1" spans="1:2" x14ac:dyDescent="0.25">
      <c r="A1" s="17">
        <v>55180</v>
      </c>
      <c r="B1" s="18" t="s">
        <v>1775</v>
      </c>
    </row>
    <row r="2" spans="1:2" x14ac:dyDescent="0.25">
      <c r="A2" s="17">
        <v>55090</v>
      </c>
      <c r="B2" s="18" t="s">
        <v>1191</v>
      </c>
    </row>
    <row r="3" spans="1:2" x14ac:dyDescent="0.25">
      <c r="A3" s="17">
        <v>50740</v>
      </c>
      <c r="B3" s="18" t="s">
        <v>1389</v>
      </c>
    </row>
    <row r="4" spans="1:2" x14ac:dyDescent="0.25">
      <c r="A4" s="17">
        <v>54830</v>
      </c>
      <c r="B4" s="18" t="s">
        <v>1752</v>
      </c>
    </row>
    <row r="5" spans="1:2" x14ac:dyDescent="0.25">
      <c r="A5" s="17">
        <v>51230</v>
      </c>
      <c r="B5" s="18" t="s">
        <v>1192</v>
      </c>
    </row>
    <row r="6" spans="1:2" x14ac:dyDescent="0.25">
      <c r="A6" s="17">
        <v>51630</v>
      </c>
      <c r="B6" s="18" t="s">
        <v>1458</v>
      </c>
    </row>
    <row r="7" spans="1:2" x14ac:dyDescent="0.25">
      <c r="A7" s="17">
        <v>53450</v>
      </c>
      <c r="B7" s="18" t="s">
        <v>1633</v>
      </c>
    </row>
    <row r="8" spans="1:2" x14ac:dyDescent="0.25">
      <c r="A8" s="17">
        <v>54960</v>
      </c>
      <c r="B8" s="18" t="s">
        <v>1761</v>
      </c>
    </row>
    <row r="9" spans="1:2" x14ac:dyDescent="0.25">
      <c r="A9" s="17">
        <v>51970</v>
      </c>
      <c r="B9" s="18" t="s">
        <v>1492</v>
      </c>
    </row>
    <row r="10" spans="1:2" x14ac:dyDescent="0.25">
      <c r="A10" s="17">
        <v>12250</v>
      </c>
      <c r="B10" s="18" t="s">
        <v>1267</v>
      </c>
    </row>
    <row r="11" spans="1:2" x14ac:dyDescent="0.25">
      <c r="A11" s="17">
        <v>54890</v>
      </c>
      <c r="B11" s="18" t="s">
        <v>1193</v>
      </c>
    </row>
    <row r="12" spans="1:2" x14ac:dyDescent="0.25">
      <c r="A12" s="17">
        <v>51610</v>
      </c>
      <c r="B12" s="18" t="s">
        <v>1456</v>
      </c>
    </row>
    <row r="13" spans="1:2" x14ac:dyDescent="0.25">
      <c r="A13" s="17">
        <v>54790</v>
      </c>
      <c r="B13" s="18" t="s">
        <v>1749</v>
      </c>
    </row>
    <row r="14" spans="1:2" x14ac:dyDescent="0.25">
      <c r="A14" s="17">
        <v>27060</v>
      </c>
      <c r="B14" s="18" t="s">
        <v>1344</v>
      </c>
    </row>
    <row r="15" spans="1:2" x14ac:dyDescent="0.25">
      <c r="A15" s="17">
        <v>936</v>
      </c>
      <c r="B15" s="18" t="s">
        <v>1798</v>
      </c>
    </row>
    <row r="16" spans="1:2" x14ac:dyDescent="0.25">
      <c r="A16" s="17">
        <v>1540</v>
      </c>
      <c r="B16" s="18" t="s">
        <v>1195</v>
      </c>
    </row>
    <row r="17" spans="1:2" x14ac:dyDescent="0.25">
      <c r="A17" s="17">
        <v>21180</v>
      </c>
      <c r="B17" s="18" t="s">
        <v>1292</v>
      </c>
    </row>
    <row r="18" spans="1:2" x14ac:dyDescent="0.25">
      <c r="A18" s="17">
        <v>54390</v>
      </c>
      <c r="B18" s="18" t="s">
        <v>1196</v>
      </c>
    </row>
    <row r="19" spans="1:2" x14ac:dyDescent="0.25">
      <c r="A19" s="17">
        <v>54340</v>
      </c>
      <c r="B19" s="18" t="s">
        <v>1712</v>
      </c>
    </row>
    <row r="20" spans="1:2" x14ac:dyDescent="0.25">
      <c r="A20" s="17">
        <v>2177</v>
      </c>
      <c r="B20" s="18" t="s">
        <v>1296</v>
      </c>
    </row>
    <row r="21" spans="1:2" x14ac:dyDescent="0.25">
      <c r="A21" s="17">
        <v>52620</v>
      </c>
      <c r="B21" s="18" t="s">
        <v>1555</v>
      </c>
    </row>
    <row r="22" spans="1:2" x14ac:dyDescent="0.25">
      <c r="A22" s="17">
        <v>2760</v>
      </c>
      <c r="B22" s="18" t="s">
        <v>1356</v>
      </c>
    </row>
    <row r="23" spans="1:2" x14ac:dyDescent="0.25">
      <c r="A23" s="17">
        <v>2229</v>
      </c>
      <c r="B23" s="18" t="s">
        <v>1298</v>
      </c>
    </row>
    <row r="24" spans="1:2" x14ac:dyDescent="0.25">
      <c r="A24" s="17">
        <v>52780</v>
      </c>
      <c r="B24" s="18" t="s">
        <v>1570</v>
      </c>
    </row>
    <row r="25" spans="1:2" x14ac:dyDescent="0.25">
      <c r="A25" s="17">
        <v>51170</v>
      </c>
      <c r="B25" s="18" t="s">
        <v>1413</v>
      </c>
    </row>
    <row r="26" spans="1:2" x14ac:dyDescent="0.25">
      <c r="A26" s="17">
        <v>52810</v>
      </c>
      <c r="B26" s="18" t="s">
        <v>1574</v>
      </c>
    </row>
    <row r="27" spans="1:2" x14ac:dyDescent="0.25">
      <c r="A27" s="17">
        <v>51340</v>
      </c>
      <c r="B27" s="18" t="s">
        <v>1429</v>
      </c>
    </row>
    <row r="28" spans="1:2" x14ac:dyDescent="0.25">
      <c r="A28" s="17">
        <v>53490</v>
      </c>
      <c r="B28" s="18" t="s">
        <v>1636</v>
      </c>
    </row>
    <row r="29" spans="1:2" x14ac:dyDescent="0.25">
      <c r="A29" s="17">
        <v>51250</v>
      </c>
      <c r="B29" s="18" t="s">
        <v>1420</v>
      </c>
    </row>
    <row r="30" spans="1:2" x14ac:dyDescent="0.25">
      <c r="A30" s="17">
        <v>52070</v>
      </c>
      <c r="B30" s="18" t="s">
        <v>1501</v>
      </c>
    </row>
    <row r="31" spans="1:2" x14ac:dyDescent="0.25">
      <c r="A31" s="17">
        <v>54420</v>
      </c>
      <c r="B31" s="18" t="s">
        <v>1716</v>
      </c>
    </row>
    <row r="32" spans="1:2" x14ac:dyDescent="0.25">
      <c r="A32" s="17">
        <v>54740</v>
      </c>
      <c r="B32" s="18" t="s">
        <v>1745</v>
      </c>
    </row>
    <row r="33" spans="1:2" x14ac:dyDescent="0.25">
      <c r="A33" s="17">
        <v>53940</v>
      </c>
      <c r="B33" s="18" t="s">
        <v>1678</v>
      </c>
    </row>
    <row r="34" spans="1:2" x14ac:dyDescent="0.25">
      <c r="A34" s="17">
        <v>2396</v>
      </c>
      <c r="B34" s="18" t="s">
        <v>1318</v>
      </c>
    </row>
    <row r="35" spans="1:2" x14ac:dyDescent="0.25">
      <c r="A35" s="17">
        <v>54710</v>
      </c>
      <c r="B35" s="18" t="s">
        <v>1742</v>
      </c>
    </row>
    <row r="36" spans="1:2" x14ac:dyDescent="0.25">
      <c r="A36" s="17">
        <v>2247</v>
      </c>
      <c r="B36" s="18" t="s">
        <v>1304</v>
      </c>
    </row>
    <row r="37" spans="1:2" x14ac:dyDescent="0.25">
      <c r="A37" s="17">
        <v>5092</v>
      </c>
      <c r="B37" s="18" t="s">
        <v>1402</v>
      </c>
    </row>
    <row r="38" spans="1:2" x14ac:dyDescent="0.25">
      <c r="A38" s="17">
        <v>54360</v>
      </c>
      <c r="B38" s="18" t="s">
        <v>1198</v>
      </c>
    </row>
    <row r="39" spans="1:2" x14ac:dyDescent="0.25">
      <c r="A39" s="17">
        <v>54520</v>
      </c>
      <c r="B39" s="18" t="s">
        <v>1724</v>
      </c>
    </row>
    <row r="40" spans="1:2" x14ac:dyDescent="0.25">
      <c r="A40" s="17">
        <v>528</v>
      </c>
      <c r="B40" s="18" t="s">
        <v>1572</v>
      </c>
    </row>
    <row r="41" spans="1:2" x14ac:dyDescent="0.25">
      <c r="A41" s="17">
        <v>53110</v>
      </c>
      <c r="B41" s="18" t="s">
        <v>1602</v>
      </c>
    </row>
    <row r="42" spans="1:2" x14ac:dyDescent="0.25">
      <c r="A42" s="17">
        <v>52520</v>
      </c>
      <c r="B42" s="18" t="s">
        <v>1546</v>
      </c>
    </row>
    <row r="43" spans="1:2" x14ac:dyDescent="0.25">
      <c r="A43" s="17">
        <v>51580</v>
      </c>
      <c r="B43" s="18" t="s">
        <v>1452</v>
      </c>
    </row>
    <row r="44" spans="1:2" x14ac:dyDescent="0.25">
      <c r="A44" s="17">
        <v>1918</v>
      </c>
      <c r="B44" s="18" t="s">
        <v>1289</v>
      </c>
    </row>
    <row r="45" spans="1:2" x14ac:dyDescent="0.25">
      <c r="A45" s="17">
        <v>54430</v>
      </c>
      <c r="B45" s="18" t="s">
        <v>1717</v>
      </c>
    </row>
    <row r="46" spans="1:2" x14ac:dyDescent="0.25">
      <c r="A46" s="17">
        <v>55220</v>
      </c>
      <c r="B46" s="18" t="s">
        <v>1780</v>
      </c>
    </row>
    <row r="47" spans="1:2" x14ac:dyDescent="0.25">
      <c r="A47" s="17">
        <v>55130</v>
      </c>
      <c r="B47" s="18" t="s">
        <v>1199</v>
      </c>
    </row>
    <row r="48" spans="1:2" x14ac:dyDescent="0.25">
      <c r="A48" s="17">
        <v>1567</v>
      </c>
      <c r="B48" s="18" t="s">
        <v>1278</v>
      </c>
    </row>
    <row r="49" spans="1:2" x14ac:dyDescent="0.25">
      <c r="A49" s="17">
        <v>54460</v>
      </c>
      <c r="B49" s="18" t="s">
        <v>1720</v>
      </c>
    </row>
    <row r="50" spans="1:2" x14ac:dyDescent="0.25">
      <c r="A50" s="17">
        <v>55010</v>
      </c>
      <c r="B50" s="18" t="s">
        <v>1200</v>
      </c>
    </row>
    <row r="51" spans="1:2" x14ac:dyDescent="0.25">
      <c r="A51" s="17">
        <v>55160</v>
      </c>
      <c r="B51" s="18" t="s">
        <v>1774</v>
      </c>
    </row>
    <row r="52" spans="1:2" x14ac:dyDescent="0.25">
      <c r="A52" s="17">
        <v>51700</v>
      </c>
      <c r="B52" s="18" t="s">
        <v>1465</v>
      </c>
    </row>
    <row r="53" spans="1:2" x14ac:dyDescent="0.25">
      <c r="A53" s="17">
        <v>55020</v>
      </c>
      <c r="B53" s="18" t="s">
        <v>1765</v>
      </c>
    </row>
    <row r="54" spans="1:2" x14ac:dyDescent="0.25">
      <c r="A54" s="17">
        <v>54470</v>
      </c>
      <c r="B54" s="18" t="s">
        <v>1203</v>
      </c>
    </row>
    <row r="55" spans="1:2" x14ac:dyDescent="0.25">
      <c r="A55" s="17">
        <v>52550</v>
      </c>
      <c r="B55" s="18" t="s">
        <v>1548</v>
      </c>
    </row>
    <row r="56" spans="1:2" x14ac:dyDescent="0.25">
      <c r="A56" s="17">
        <v>54150</v>
      </c>
      <c r="B56" s="18" t="s">
        <v>1204</v>
      </c>
    </row>
    <row r="57" spans="1:2" x14ac:dyDescent="0.25">
      <c r="A57" s="17">
        <v>51920</v>
      </c>
      <c r="B57" s="18" t="s">
        <v>1487</v>
      </c>
    </row>
    <row r="58" spans="1:2" x14ac:dyDescent="0.25">
      <c r="A58" s="17">
        <v>29510</v>
      </c>
      <c r="B58" s="18" t="s">
        <v>1367</v>
      </c>
    </row>
    <row r="59" spans="1:2" x14ac:dyDescent="0.25">
      <c r="A59" s="17">
        <v>52420</v>
      </c>
      <c r="B59" s="18" t="s">
        <v>1536</v>
      </c>
    </row>
    <row r="60" spans="1:2" x14ac:dyDescent="0.25">
      <c r="A60" s="17">
        <v>51710</v>
      </c>
      <c r="B60" s="18" t="s">
        <v>1466</v>
      </c>
    </row>
    <row r="61" spans="1:2" x14ac:dyDescent="0.25">
      <c r="A61" s="17">
        <v>52100</v>
      </c>
      <c r="B61" s="18" t="s">
        <v>1504</v>
      </c>
    </row>
    <row r="62" spans="1:2" x14ac:dyDescent="0.25">
      <c r="A62" s="17">
        <v>447</v>
      </c>
      <c r="B62" s="18" t="s">
        <v>1375</v>
      </c>
    </row>
    <row r="63" spans="1:2" x14ac:dyDescent="0.25">
      <c r="A63" s="17">
        <v>52490</v>
      </c>
      <c r="B63" s="18" t="s">
        <v>1543</v>
      </c>
    </row>
    <row r="64" spans="1:2" x14ac:dyDescent="0.25">
      <c r="A64" s="17">
        <v>54580</v>
      </c>
      <c r="B64" s="18" t="s">
        <v>1729</v>
      </c>
    </row>
    <row r="65" spans="1:2" x14ac:dyDescent="0.25">
      <c r="A65" s="17">
        <v>2239</v>
      </c>
      <c r="B65" s="18" t="s">
        <v>1303</v>
      </c>
    </row>
    <row r="66" spans="1:2" x14ac:dyDescent="0.25">
      <c r="A66" s="17">
        <v>2468</v>
      </c>
      <c r="B66" s="18" t="s">
        <v>1321</v>
      </c>
    </row>
    <row r="67" spans="1:2" x14ac:dyDescent="0.25">
      <c r="A67" s="17">
        <v>53040</v>
      </c>
      <c r="B67" s="18" t="s">
        <v>1596</v>
      </c>
    </row>
    <row r="68" spans="1:2" x14ac:dyDescent="0.25">
      <c r="A68" s="17">
        <v>390</v>
      </c>
      <c r="B68" s="18" t="s">
        <v>1371</v>
      </c>
    </row>
    <row r="69" spans="1:2" x14ac:dyDescent="0.25">
      <c r="A69" s="17">
        <v>51540</v>
      </c>
      <c r="B69" s="18" t="s">
        <v>1448</v>
      </c>
    </row>
    <row r="70" spans="1:2" x14ac:dyDescent="0.25">
      <c r="A70" s="17">
        <v>52320</v>
      </c>
      <c r="B70" s="18" t="s">
        <v>1526</v>
      </c>
    </row>
    <row r="71" spans="1:2" x14ac:dyDescent="0.25">
      <c r="A71" s="17">
        <v>26860</v>
      </c>
      <c r="B71" s="18" t="s">
        <v>1342</v>
      </c>
    </row>
    <row r="72" spans="1:2" x14ac:dyDescent="0.25">
      <c r="A72" s="17">
        <v>52240</v>
      </c>
      <c r="B72" s="18" t="s">
        <v>1518</v>
      </c>
    </row>
    <row r="73" spans="1:2" x14ac:dyDescent="0.25">
      <c r="A73" s="17">
        <v>52560</v>
      </c>
      <c r="B73" s="18" t="s">
        <v>1549</v>
      </c>
    </row>
    <row r="74" spans="1:2" x14ac:dyDescent="0.25">
      <c r="A74" s="17">
        <v>53280</v>
      </c>
      <c r="B74" s="18" t="s">
        <v>1618</v>
      </c>
    </row>
    <row r="75" spans="1:2" x14ac:dyDescent="0.25">
      <c r="A75" s="17">
        <v>53080</v>
      </c>
      <c r="B75" s="18" t="s">
        <v>1599</v>
      </c>
    </row>
    <row r="76" spans="1:2" x14ac:dyDescent="0.25">
      <c r="A76" s="17">
        <v>51450</v>
      </c>
      <c r="B76" s="18" t="s">
        <v>1440</v>
      </c>
    </row>
    <row r="77" spans="1:2" x14ac:dyDescent="0.25">
      <c r="A77" s="17">
        <v>2797</v>
      </c>
      <c r="B77" s="18" t="s">
        <v>1361</v>
      </c>
    </row>
    <row r="78" spans="1:2" x14ac:dyDescent="0.25">
      <c r="A78" s="17">
        <v>972</v>
      </c>
      <c r="B78" s="18" t="s">
        <v>1804</v>
      </c>
    </row>
    <row r="79" spans="1:2" x14ac:dyDescent="0.25">
      <c r="A79" s="17">
        <v>2763</v>
      </c>
      <c r="B79" s="18" t="s">
        <v>1357</v>
      </c>
    </row>
    <row r="80" spans="1:2" x14ac:dyDescent="0.25">
      <c r="A80" s="17">
        <v>53560</v>
      </c>
      <c r="B80" s="18" t="s">
        <v>1642</v>
      </c>
    </row>
    <row r="81" spans="1:2" x14ac:dyDescent="0.25">
      <c r="A81" s="17">
        <v>53270</v>
      </c>
      <c r="B81" s="18" t="s">
        <v>1617</v>
      </c>
    </row>
    <row r="82" spans="1:2" x14ac:dyDescent="0.25">
      <c r="A82" s="17">
        <v>53970</v>
      </c>
      <c r="B82" s="18" t="s">
        <v>1680</v>
      </c>
    </row>
    <row r="83" spans="1:2" x14ac:dyDescent="0.25">
      <c r="A83" s="17">
        <v>53710</v>
      </c>
      <c r="B83" s="18" t="s">
        <v>1656</v>
      </c>
    </row>
    <row r="84" spans="1:2" x14ac:dyDescent="0.25">
      <c r="A84" s="17">
        <v>52220</v>
      </c>
      <c r="B84" s="18" t="s">
        <v>1516</v>
      </c>
    </row>
    <row r="85" spans="1:2" x14ac:dyDescent="0.25">
      <c r="A85" s="17">
        <v>924</v>
      </c>
      <c r="B85" s="18" t="s">
        <v>1795</v>
      </c>
    </row>
    <row r="86" spans="1:2" x14ac:dyDescent="0.25">
      <c r="A86" s="17">
        <v>51990</v>
      </c>
      <c r="B86" s="18" t="s">
        <v>1494</v>
      </c>
    </row>
    <row r="87" spans="1:2" x14ac:dyDescent="0.25">
      <c r="A87" s="17">
        <v>51780</v>
      </c>
      <c r="B87" s="18" t="s">
        <v>1473</v>
      </c>
    </row>
    <row r="88" spans="1:2" x14ac:dyDescent="0.25">
      <c r="A88" s="17">
        <v>52230</v>
      </c>
      <c r="B88" s="18" t="s">
        <v>1517</v>
      </c>
    </row>
    <row r="89" spans="1:2" x14ac:dyDescent="0.25">
      <c r="A89" s="17">
        <v>52130</v>
      </c>
      <c r="B89" s="18" t="s">
        <v>1507</v>
      </c>
    </row>
    <row r="90" spans="1:2" x14ac:dyDescent="0.25">
      <c r="A90" s="17">
        <v>52250</v>
      </c>
      <c r="B90" s="18" t="s">
        <v>1519</v>
      </c>
    </row>
    <row r="91" spans="1:2" x14ac:dyDescent="0.25">
      <c r="A91" s="17">
        <v>50640</v>
      </c>
      <c r="B91" s="18" t="s">
        <v>1386</v>
      </c>
    </row>
    <row r="92" spans="1:2" x14ac:dyDescent="0.25">
      <c r="A92" s="17">
        <v>53550</v>
      </c>
      <c r="B92" s="18" t="s">
        <v>1641</v>
      </c>
    </row>
    <row r="93" spans="1:2" x14ac:dyDescent="0.25">
      <c r="A93" s="17">
        <v>51370</v>
      </c>
      <c r="B93" s="18" t="s">
        <v>1432</v>
      </c>
    </row>
    <row r="94" spans="1:2" x14ac:dyDescent="0.25">
      <c r="A94" s="17">
        <v>1973</v>
      </c>
      <c r="B94" s="18" t="s">
        <v>1291</v>
      </c>
    </row>
    <row r="95" spans="1:2" x14ac:dyDescent="0.25">
      <c r="A95" s="17">
        <v>1093</v>
      </c>
      <c r="B95" s="18" t="s">
        <v>1261</v>
      </c>
    </row>
    <row r="96" spans="1:2" x14ac:dyDescent="0.25">
      <c r="A96" s="17">
        <v>52970</v>
      </c>
      <c r="B96" s="18" t="s">
        <v>1589</v>
      </c>
    </row>
    <row r="97" spans="1:2" x14ac:dyDescent="0.25">
      <c r="A97" s="17">
        <v>55230</v>
      </c>
      <c r="B97" s="18" t="s">
        <v>1205</v>
      </c>
    </row>
    <row r="98" spans="1:2" x14ac:dyDescent="0.25">
      <c r="A98" s="17">
        <v>52160</v>
      </c>
      <c r="B98" s="18" t="s">
        <v>1510</v>
      </c>
    </row>
    <row r="99" spans="1:2" x14ac:dyDescent="0.25">
      <c r="A99" s="17">
        <v>54490</v>
      </c>
      <c r="B99" s="18" t="s">
        <v>1206</v>
      </c>
    </row>
    <row r="100" spans="1:2" x14ac:dyDescent="0.25">
      <c r="A100" s="17">
        <v>53330</v>
      </c>
      <c r="B100" s="18" t="s">
        <v>1622</v>
      </c>
    </row>
    <row r="101" spans="1:2" x14ac:dyDescent="0.25">
      <c r="A101" s="17">
        <v>51820</v>
      </c>
      <c r="B101" s="18" t="s">
        <v>1477</v>
      </c>
    </row>
    <row r="102" spans="1:2" x14ac:dyDescent="0.25">
      <c r="A102" s="17">
        <v>53480</v>
      </c>
      <c r="B102" s="18" t="s">
        <v>1635</v>
      </c>
    </row>
    <row r="103" spans="1:2" x14ac:dyDescent="0.25">
      <c r="A103" s="17">
        <v>51690</v>
      </c>
      <c r="B103" s="18" t="s">
        <v>1464</v>
      </c>
    </row>
    <row r="104" spans="1:2" x14ac:dyDescent="0.25">
      <c r="A104" s="17">
        <v>53060</v>
      </c>
      <c r="B104" s="18" t="s">
        <v>1597</v>
      </c>
    </row>
    <row r="105" spans="1:2" x14ac:dyDescent="0.25">
      <c r="A105" s="17">
        <v>54480</v>
      </c>
      <c r="B105" s="18" t="s">
        <v>1721</v>
      </c>
    </row>
    <row r="106" spans="1:2" x14ac:dyDescent="0.25">
      <c r="A106" s="17">
        <v>52210</v>
      </c>
      <c r="B106" s="18" t="s">
        <v>1515</v>
      </c>
    </row>
    <row r="107" spans="1:2" x14ac:dyDescent="0.25">
      <c r="A107" s="17">
        <v>54870</v>
      </c>
      <c r="B107" s="18" t="s">
        <v>1207</v>
      </c>
    </row>
    <row r="108" spans="1:2" x14ac:dyDescent="0.25">
      <c r="A108" s="17">
        <v>52120</v>
      </c>
      <c r="B108" s="18" t="s">
        <v>1506</v>
      </c>
    </row>
    <row r="109" spans="1:2" x14ac:dyDescent="0.25">
      <c r="A109" s="17">
        <v>54370</v>
      </c>
      <c r="B109" s="18" t="s">
        <v>1208</v>
      </c>
    </row>
    <row r="110" spans="1:2" x14ac:dyDescent="0.25">
      <c r="A110" s="17">
        <v>52300</v>
      </c>
      <c r="B110" s="18" t="s">
        <v>1524</v>
      </c>
    </row>
    <row r="111" spans="1:2" x14ac:dyDescent="0.25">
      <c r="A111" s="17">
        <v>17070</v>
      </c>
      <c r="B111" s="18" t="s">
        <v>1209</v>
      </c>
    </row>
    <row r="112" spans="1:2" x14ac:dyDescent="0.25">
      <c r="A112" s="17">
        <v>54450</v>
      </c>
      <c r="B112" s="18" t="s">
        <v>1719</v>
      </c>
    </row>
    <row r="113" spans="1:2" x14ac:dyDescent="0.25">
      <c r="A113" s="17">
        <v>54650</v>
      </c>
      <c r="B113" s="18" t="s">
        <v>1736</v>
      </c>
    </row>
    <row r="114" spans="1:2" x14ac:dyDescent="0.25">
      <c r="A114" s="17">
        <v>2496</v>
      </c>
      <c r="B114" s="18" t="s">
        <v>1323</v>
      </c>
    </row>
    <row r="115" spans="1:2" x14ac:dyDescent="0.25">
      <c r="A115" s="17">
        <v>54510</v>
      </c>
      <c r="B115" s="18" t="s">
        <v>1723</v>
      </c>
    </row>
    <row r="116" spans="1:2" x14ac:dyDescent="0.25">
      <c r="A116" s="17">
        <v>54860</v>
      </c>
      <c r="B116" s="18" t="s">
        <v>1755</v>
      </c>
    </row>
    <row r="117" spans="1:2" x14ac:dyDescent="0.25">
      <c r="A117" s="17">
        <v>448</v>
      </c>
      <c r="B117" s="18" t="s">
        <v>1376</v>
      </c>
    </row>
    <row r="118" spans="1:2" x14ac:dyDescent="0.25">
      <c r="A118" s="17">
        <v>55150</v>
      </c>
      <c r="B118" s="18" t="s">
        <v>1773</v>
      </c>
    </row>
    <row r="119" spans="1:2" x14ac:dyDescent="0.25">
      <c r="A119" s="17">
        <v>51390</v>
      </c>
      <c r="B119" s="18" t="s">
        <v>1434</v>
      </c>
    </row>
    <row r="120" spans="1:2" x14ac:dyDescent="0.25">
      <c r="A120" s="17">
        <v>52730</v>
      </c>
      <c r="B120" s="18" t="s">
        <v>1565</v>
      </c>
    </row>
    <row r="121" spans="1:2" x14ac:dyDescent="0.25">
      <c r="A121" s="17">
        <v>54120</v>
      </c>
      <c r="B121" s="18" t="s">
        <v>1694</v>
      </c>
    </row>
    <row r="122" spans="1:2" x14ac:dyDescent="0.25">
      <c r="A122" s="17">
        <v>52190</v>
      </c>
      <c r="B122" s="18" t="s">
        <v>1513</v>
      </c>
    </row>
    <row r="123" spans="1:2" x14ac:dyDescent="0.25">
      <c r="A123" s="17">
        <v>26500</v>
      </c>
      <c r="B123" s="18" t="s">
        <v>1337</v>
      </c>
    </row>
    <row r="124" spans="1:2" x14ac:dyDescent="0.25">
      <c r="A124" s="17">
        <v>851</v>
      </c>
      <c r="B124" s="18" t="s">
        <v>1791</v>
      </c>
    </row>
    <row r="125" spans="1:2" x14ac:dyDescent="0.25">
      <c r="A125" s="17">
        <v>54310</v>
      </c>
      <c r="B125" s="18" t="s">
        <v>1709</v>
      </c>
    </row>
    <row r="126" spans="1:2" x14ac:dyDescent="0.25">
      <c r="A126" s="17">
        <v>51260</v>
      </c>
      <c r="B126" s="18" t="s">
        <v>1421</v>
      </c>
    </row>
    <row r="127" spans="1:2" x14ac:dyDescent="0.25">
      <c r="A127" s="17">
        <v>2679</v>
      </c>
      <c r="B127" s="18" t="s">
        <v>1340</v>
      </c>
    </row>
    <row r="128" spans="1:2" x14ac:dyDescent="0.25">
      <c r="A128" s="17">
        <v>1571</v>
      </c>
      <c r="B128" s="18" t="s">
        <v>1280</v>
      </c>
    </row>
    <row r="129" spans="1:2" x14ac:dyDescent="0.25">
      <c r="A129" s="17">
        <v>54800</v>
      </c>
      <c r="B129" s="18" t="s">
        <v>1750</v>
      </c>
    </row>
    <row r="130" spans="1:2" x14ac:dyDescent="0.25">
      <c r="A130" s="17">
        <v>1105</v>
      </c>
      <c r="B130" s="18" t="s">
        <v>1262</v>
      </c>
    </row>
    <row r="131" spans="1:2" x14ac:dyDescent="0.25">
      <c r="A131" s="17">
        <v>54280</v>
      </c>
      <c r="B131" s="18" t="s">
        <v>1707</v>
      </c>
    </row>
    <row r="132" spans="1:2" x14ac:dyDescent="0.25">
      <c r="A132" s="17">
        <v>55140</v>
      </c>
      <c r="B132" s="18" t="s">
        <v>1772</v>
      </c>
    </row>
    <row r="133" spans="1:2" x14ac:dyDescent="0.25">
      <c r="A133" s="17">
        <v>51200</v>
      </c>
      <c r="B133" s="18" t="s">
        <v>1416</v>
      </c>
    </row>
    <row r="134" spans="1:2" x14ac:dyDescent="0.25">
      <c r="A134" s="17">
        <v>52170</v>
      </c>
      <c r="B134" s="18" t="s">
        <v>1511</v>
      </c>
    </row>
    <row r="135" spans="1:2" x14ac:dyDescent="0.25">
      <c r="A135" s="17">
        <v>52330</v>
      </c>
      <c r="B135" s="18" t="s">
        <v>1527</v>
      </c>
    </row>
    <row r="136" spans="1:2" x14ac:dyDescent="0.25">
      <c r="A136" s="17">
        <v>53410</v>
      </c>
      <c r="B136" s="18" t="s">
        <v>1630</v>
      </c>
    </row>
    <row r="137" spans="1:2" x14ac:dyDescent="0.25">
      <c r="A137" s="17">
        <v>53770</v>
      </c>
      <c r="B137" s="18" t="s">
        <v>1662</v>
      </c>
    </row>
    <row r="138" spans="1:2" x14ac:dyDescent="0.25">
      <c r="A138" s="17">
        <v>53900</v>
      </c>
      <c r="B138" s="18" t="s">
        <v>1212</v>
      </c>
    </row>
    <row r="139" spans="1:2" x14ac:dyDescent="0.25">
      <c r="A139" s="17">
        <v>51490</v>
      </c>
      <c r="B139" s="18" t="s">
        <v>1443</v>
      </c>
    </row>
    <row r="140" spans="1:2" x14ac:dyDescent="0.25">
      <c r="A140" s="17">
        <v>55120</v>
      </c>
      <c r="B140" s="18" t="s">
        <v>1771</v>
      </c>
    </row>
    <row r="141" spans="1:2" x14ac:dyDescent="0.25">
      <c r="A141" s="17">
        <v>51120</v>
      </c>
      <c r="B141" s="18" t="s">
        <v>1408</v>
      </c>
    </row>
    <row r="142" spans="1:2" x14ac:dyDescent="0.25">
      <c r="A142" s="17">
        <v>54000</v>
      </c>
      <c r="B142" s="18" t="s">
        <v>1683</v>
      </c>
    </row>
    <row r="143" spans="1:2" x14ac:dyDescent="0.25">
      <c r="A143" s="17">
        <v>52530</v>
      </c>
      <c r="B143" s="18" t="s">
        <v>1214</v>
      </c>
    </row>
    <row r="144" spans="1:2" x14ac:dyDescent="0.25">
      <c r="A144" s="17">
        <v>1147</v>
      </c>
      <c r="B144" s="18" t="s">
        <v>1263</v>
      </c>
    </row>
    <row r="145" spans="1:2" x14ac:dyDescent="0.25">
      <c r="A145" s="17">
        <v>1547</v>
      </c>
      <c r="B145" s="18" t="s">
        <v>1277</v>
      </c>
    </row>
    <row r="146" spans="1:2" x14ac:dyDescent="0.25">
      <c r="A146" s="17">
        <v>943</v>
      </c>
      <c r="B146" s="18" t="s">
        <v>1800</v>
      </c>
    </row>
    <row r="147" spans="1:2" x14ac:dyDescent="0.25">
      <c r="A147" s="17">
        <v>5114</v>
      </c>
      <c r="B147" s="18" t="s">
        <v>1410</v>
      </c>
    </row>
    <row r="148" spans="1:2" x14ac:dyDescent="0.25">
      <c r="A148" s="17">
        <v>54030</v>
      </c>
      <c r="B148" s="18" t="s">
        <v>1686</v>
      </c>
    </row>
    <row r="149" spans="1:2" x14ac:dyDescent="0.25">
      <c r="A149" s="17">
        <v>371</v>
      </c>
      <c r="B149" s="18" t="s">
        <v>1370</v>
      </c>
    </row>
    <row r="150" spans="1:2" x14ac:dyDescent="0.25">
      <c r="A150" s="17">
        <v>53180</v>
      </c>
      <c r="B150" s="18" t="s">
        <v>1608</v>
      </c>
    </row>
    <row r="151" spans="1:2" x14ac:dyDescent="0.25">
      <c r="A151" s="17">
        <v>54160</v>
      </c>
      <c r="B151" s="18" t="s">
        <v>1697</v>
      </c>
    </row>
    <row r="152" spans="1:2" x14ac:dyDescent="0.25">
      <c r="A152" s="17">
        <v>50130</v>
      </c>
      <c r="B152" s="18" t="s">
        <v>1379</v>
      </c>
    </row>
    <row r="153" spans="1:2" x14ac:dyDescent="0.25">
      <c r="A153" s="17">
        <v>2985</v>
      </c>
      <c r="B153" s="18" t="s">
        <v>1368</v>
      </c>
    </row>
    <row r="154" spans="1:2" x14ac:dyDescent="0.25">
      <c r="A154" s="17">
        <v>15070</v>
      </c>
      <c r="B154" s="18" t="s">
        <v>1275</v>
      </c>
    </row>
    <row r="155" spans="1:2" x14ac:dyDescent="0.25">
      <c r="A155" s="17">
        <v>54950</v>
      </c>
      <c r="B155" s="18" t="s">
        <v>1760</v>
      </c>
    </row>
    <row r="156" spans="1:2" x14ac:dyDescent="0.25">
      <c r="A156" s="17">
        <v>52830</v>
      </c>
      <c r="B156" s="18" t="s">
        <v>1576</v>
      </c>
    </row>
    <row r="157" spans="1:2" x14ac:dyDescent="0.25">
      <c r="A157" s="17">
        <v>5091</v>
      </c>
      <c r="B157" s="18" t="s">
        <v>1401</v>
      </c>
    </row>
    <row r="158" spans="1:2" x14ac:dyDescent="0.25">
      <c r="A158" s="17">
        <v>51320</v>
      </c>
      <c r="B158" s="18" t="s">
        <v>1427</v>
      </c>
    </row>
    <row r="159" spans="1:2" x14ac:dyDescent="0.25">
      <c r="A159" s="17">
        <v>2586</v>
      </c>
      <c r="B159" s="18" t="s">
        <v>1328</v>
      </c>
    </row>
    <row r="160" spans="1:2" x14ac:dyDescent="0.25">
      <c r="A160" s="17">
        <v>2283</v>
      </c>
      <c r="B160" s="18" t="s">
        <v>1310</v>
      </c>
    </row>
    <row r="161" spans="1:2" x14ac:dyDescent="0.25">
      <c r="A161" s="17">
        <v>54920</v>
      </c>
      <c r="B161" s="18" t="s">
        <v>1757</v>
      </c>
    </row>
    <row r="162" spans="1:2" x14ac:dyDescent="0.25">
      <c r="A162" s="17">
        <v>2390</v>
      </c>
      <c r="B162" s="18" t="s">
        <v>1317</v>
      </c>
    </row>
    <row r="163" spans="1:2" x14ac:dyDescent="0.25">
      <c r="A163" s="17">
        <v>2608</v>
      </c>
      <c r="B163" s="18" t="s">
        <v>1331</v>
      </c>
    </row>
    <row r="164" spans="1:2" x14ac:dyDescent="0.25">
      <c r="A164" s="17">
        <v>2318</v>
      </c>
      <c r="B164" s="18" t="s">
        <v>1313</v>
      </c>
    </row>
    <row r="165" spans="1:2" x14ac:dyDescent="0.25">
      <c r="A165" s="17">
        <v>50860</v>
      </c>
      <c r="B165" s="18" t="s">
        <v>1396</v>
      </c>
    </row>
    <row r="166" spans="1:2" x14ac:dyDescent="0.25">
      <c r="A166" s="17">
        <v>53440</v>
      </c>
      <c r="B166" s="18" t="s">
        <v>1632</v>
      </c>
    </row>
    <row r="167" spans="1:2" x14ac:dyDescent="0.25">
      <c r="A167" s="17">
        <v>51950</v>
      </c>
      <c r="B167" s="18" t="s">
        <v>1490</v>
      </c>
    </row>
    <row r="168" spans="1:2" x14ac:dyDescent="0.25">
      <c r="A168" s="17">
        <v>5007</v>
      </c>
      <c r="B168" s="18" t="s">
        <v>1378</v>
      </c>
    </row>
    <row r="169" spans="1:2" x14ac:dyDescent="0.25">
      <c r="A169" s="17">
        <v>53740</v>
      </c>
      <c r="B169" s="18" t="s">
        <v>1659</v>
      </c>
    </row>
    <row r="170" spans="1:2" x14ac:dyDescent="0.25">
      <c r="A170" s="17">
        <v>55000</v>
      </c>
      <c r="B170" s="18" t="s">
        <v>1764</v>
      </c>
    </row>
    <row r="171" spans="1:2" x14ac:dyDescent="0.25">
      <c r="A171" s="17">
        <v>51300</v>
      </c>
      <c r="B171" s="18" t="s">
        <v>1425</v>
      </c>
    </row>
    <row r="172" spans="1:2" x14ac:dyDescent="0.25">
      <c r="A172" s="17">
        <v>54170</v>
      </c>
      <c r="B172" s="18" t="s">
        <v>1698</v>
      </c>
    </row>
    <row r="173" spans="1:2" x14ac:dyDescent="0.25">
      <c r="A173" s="17">
        <v>2236</v>
      </c>
      <c r="B173" s="18" t="s">
        <v>1301</v>
      </c>
    </row>
    <row r="174" spans="1:2" x14ac:dyDescent="0.25">
      <c r="A174" s="17">
        <v>2622</v>
      </c>
      <c r="B174" s="18" t="s">
        <v>1334</v>
      </c>
    </row>
    <row r="175" spans="1:2" x14ac:dyDescent="0.25">
      <c r="A175" s="17">
        <v>53470</v>
      </c>
      <c r="B175" s="18" t="s">
        <v>1215</v>
      </c>
    </row>
    <row r="176" spans="1:2" x14ac:dyDescent="0.25">
      <c r="A176" s="17">
        <v>54500</v>
      </c>
      <c r="B176" s="18" t="s">
        <v>1722</v>
      </c>
    </row>
    <row r="177" spans="1:2" x14ac:dyDescent="0.25">
      <c r="A177" s="17">
        <v>5026</v>
      </c>
      <c r="B177" s="18" t="s">
        <v>1382</v>
      </c>
    </row>
    <row r="178" spans="1:2" x14ac:dyDescent="0.25">
      <c r="A178" s="17">
        <v>53290</v>
      </c>
      <c r="B178" s="18" t="s">
        <v>1216</v>
      </c>
    </row>
    <row r="179" spans="1:2" x14ac:dyDescent="0.25">
      <c r="A179" s="17">
        <v>2238</v>
      </c>
      <c r="B179" s="18" t="s">
        <v>1302</v>
      </c>
    </row>
    <row r="180" spans="1:2" x14ac:dyDescent="0.25">
      <c r="A180" s="17">
        <v>53950</v>
      </c>
      <c r="B180" s="18" t="s">
        <v>1217</v>
      </c>
    </row>
    <row r="181" spans="1:2" x14ac:dyDescent="0.25">
      <c r="A181" s="17">
        <v>55050</v>
      </c>
      <c r="B181" s="18" t="s">
        <v>1768</v>
      </c>
    </row>
    <row r="182" spans="1:2" x14ac:dyDescent="0.25">
      <c r="A182" s="17">
        <v>2397</v>
      </c>
      <c r="B182" s="18" t="s">
        <v>1319</v>
      </c>
    </row>
    <row r="183" spans="1:2" x14ac:dyDescent="0.25">
      <c r="A183" s="17">
        <v>52000</v>
      </c>
      <c r="B183" s="18" t="s">
        <v>1495</v>
      </c>
    </row>
    <row r="184" spans="1:2" x14ac:dyDescent="0.25">
      <c r="A184" s="17">
        <v>55060</v>
      </c>
      <c r="B184" s="18" t="s">
        <v>1769</v>
      </c>
    </row>
    <row r="185" spans="1:2" x14ac:dyDescent="0.25">
      <c r="A185" s="17">
        <v>5113</v>
      </c>
      <c r="B185" s="18" t="s">
        <v>1409</v>
      </c>
    </row>
    <row r="186" spans="1:2" x14ac:dyDescent="0.25">
      <c r="A186" s="17">
        <v>52050</v>
      </c>
      <c r="B186" s="18" t="s">
        <v>1500</v>
      </c>
    </row>
    <row r="187" spans="1:2" x14ac:dyDescent="0.25">
      <c r="A187" s="17">
        <v>53810</v>
      </c>
      <c r="B187" s="18" t="s">
        <v>1666</v>
      </c>
    </row>
    <row r="188" spans="1:2" x14ac:dyDescent="0.25">
      <c r="A188" s="17">
        <v>52650</v>
      </c>
      <c r="B188" s="18" t="s">
        <v>1558</v>
      </c>
    </row>
    <row r="189" spans="1:2" x14ac:dyDescent="0.25">
      <c r="A189" s="17">
        <v>54980</v>
      </c>
      <c r="B189" s="18" t="s">
        <v>1763</v>
      </c>
    </row>
    <row r="190" spans="1:2" x14ac:dyDescent="0.25">
      <c r="A190" s="17">
        <v>54930</v>
      </c>
      <c r="B190" s="18" t="s">
        <v>1758</v>
      </c>
    </row>
    <row r="191" spans="1:2" x14ac:dyDescent="0.25">
      <c r="A191" s="17">
        <v>54210</v>
      </c>
      <c r="B191" s="18" t="s">
        <v>1702</v>
      </c>
    </row>
    <row r="192" spans="1:2" x14ac:dyDescent="0.25">
      <c r="A192" s="17">
        <v>5063</v>
      </c>
      <c r="B192" s="18" t="s">
        <v>1385</v>
      </c>
    </row>
    <row r="193" spans="1:2" x14ac:dyDescent="0.25">
      <c r="A193" s="17">
        <v>51280</v>
      </c>
      <c r="B193" s="18" t="s">
        <v>1423</v>
      </c>
    </row>
    <row r="194" spans="1:2" x14ac:dyDescent="0.25">
      <c r="A194" s="17">
        <v>54850</v>
      </c>
      <c r="B194" s="18" t="s">
        <v>1754</v>
      </c>
    </row>
    <row r="195" spans="1:2" x14ac:dyDescent="0.25">
      <c r="A195" s="17">
        <v>52870</v>
      </c>
      <c r="B195" s="18" t="s">
        <v>1580</v>
      </c>
    </row>
    <row r="196" spans="1:2" x14ac:dyDescent="0.25">
      <c r="A196" s="17">
        <v>51840</v>
      </c>
      <c r="B196" s="18" t="s">
        <v>1479</v>
      </c>
    </row>
    <row r="197" spans="1:2" x14ac:dyDescent="0.25">
      <c r="A197" s="17">
        <v>1289</v>
      </c>
      <c r="B197" s="18" t="s">
        <v>1271</v>
      </c>
    </row>
    <row r="198" spans="1:2" x14ac:dyDescent="0.25">
      <c r="A198" s="17">
        <v>51270</v>
      </c>
      <c r="B198" s="18" t="s">
        <v>1422</v>
      </c>
    </row>
    <row r="199" spans="1:2" x14ac:dyDescent="0.25">
      <c r="A199" s="17">
        <v>51560</v>
      </c>
      <c r="B199" s="18" t="s">
        <v>1450</v>
      </c>
    </row>
    <row r="200" spans="1:2" x14ac:dyDescent="0.25">
      <c r="A200" s="17">
        <v>51850</v>
      </c>
      <c r="B200" s="18" t="s">
        <v>1480</v>
      </c>
    </row>
    <row r="201" spans="1:2" x14ac:dyDescent="0.25">
      <c r="A201" s="17">
        <v>54090</v>
      </c>
      <c r="B201" s="18" t="s">
        <v>1691</v>
      </c>
    </row>
    <row r="202" spans="1:2" x14ac:dyDescent="0.25">
      <c r="A202" s="17">
        <v>54900</v>
      </c>
      <c r="B202" s="18" t="s">
        <v>1220</v>
      </c>
    </row>
    <row r="203" spans="1:2" x14ac:dyDescent="0.25">
      <c r="A203" s="17">
        <v>5079</v>
      </c>
      <c r="B203" s="18" t="s">
        <v>1392</v>
      </c>
    </row>
    <row r="204" spans="1:2" x14ac:dyDescent="0.25">
      <c r="A204" s="17">
        <v>53600</v>
      </c>
      <c r="B204" s="18" t="s">
        <v>1646</v>
      </c>
    </row>
    <row r="205" spans="1:2" x14ac:dyDescent="0.25">
      <c r="A205" s="17">
        <v>52350</v>
      </c>
      <c r="B205" s="18" t="s">
        <v>1529</v>
      </c>
    </row>
    <row r="206" spans="1:2" x14ac:dyDescent="0.25">
      <c r="A206" s="17">
        <v>55190</v>
      </c>
      <c r="B206" s="18" t="s">
        <v>1776</v>
      </c>
    </row>
    <row r="207" spans="1:2" x14ac:dyDescent="0.25">
      <c r="A207" s="17">
        <v>51770</v>
      </c>
      <c r="B207" s="18" t="s">
        <v>1472</v>
      </c>
    </row>
    <row r="208" spans="1:2" x14ac:dyDescent="0.25">
      <c r="A208" s="17">
        <v>568</v>
      </c>
      <c r="B208" s="18" t="s">
        <v>1784</v>
      </c>
    </row>
    <row r="209" spans="1:2" x14ac:dyDescent="0.25">
      <c r="A209" s="17">
        <v>52540</v>
      </c>
      <c r="B209" s="18" t="s">
        <v>1547</v>
      </c>
    </row>
    <row r="210" spans="1:2" x14ac:dyDescent="0.25">
      <c r="A210" s="17">
        <v>947</v>
      </c>
      <c r="B210" s="18" t="s">
        <v>1801</v>
      </c>
    </row>
    <row r="211" spans="1:2" x14ac:dyDescent="0.25">
      <c r="A211" s="17">
        <v>53630</v>
      </c>
      <c r="B211" s="18" t="s">
        <v>1648</v>
      </c>
    </row>
    <row r="212" spans="1:2" x14ac:dyDescent="0.25">
      <c r="A212" s="17">
        <v>5020</v>
      </c>
      <c r="B212" s="18" t="s">
        <v>1381</v>
      </c>
    </row>
    <row r="213" spans="1:2" x14ac:dyDescent="0.25">
      <c r="A213" s="17">
        <v>55080</v>
      </c>
      <c r="B213" s="18" t="s">
        <v>1770</v>
      </c>
    </row>
    <row r="214" spans="1:2" x14ac:dyDescent="0.25">
      <c r="A214" s="17">
        <v>50970</v>
      </c>
      <c r="B214" s="18" t="s">
        <v>1405</v>
      </c>
    </row>
    <row r="215" spans="1:2" x14ac:dyDescent="0.25">
      <c r="A215" s="17">
        <v>53610</v>
      </c>
      <c r="B215" s="18" t="s">
        <v>1222</v>
      </c>
    </row>
    <row r="216" spans="1:2" x14ac:dyDescent="0.25">
      <c r="A216" s="17">
        <v>51430</v>
      </c>
      <c r="B216" s="18" t="s">
        <v>1438</v>
      </c>
    </row>
    <row r="217" spans="1:2" x14ac:dyDescent="0.25">
      <c r="A217" s="17">
        <v>5094</v>
      </c>
      <c r="B217" s="18" t="s">
        <v>1403</v>
      </c>
    </row>
    <row r="218" spans="1:2" x14ac:dyDescent="0.25">
      <c r="A218" s="17">
        <v>53520</v>
      </c>
      <c r="B218" s="18" t="s">
        <v>1223</v>
      </c>
    </row>
    <row r="219" spans="1:2" x14ac:dyDescent="0.25">
      <c r="A219" s="17">
        <v>55200</v>
      </c>
      <c r="B219" s="18" t="s">
        <v>1778</v>
      </c>
    </row>
    <row r="220" spans="1:2" x14ac:dyDescent="0.25">
      <c r="A220" s="17">
        <v>51310</v>
      </c>
      <c r="B220" s="18" t="s">
        <v>1426</v>
      </c>
    </row>
    <row r="221" spans="1:2" x14ac:dyDescent="0.25">
      <c r="A221" s="17">
        <v>52110</v>
      </c>
      <c r="B221" s="18" t="s">
        <v>1505</v>
      </c>
    </row>
    <row r="222" spans="1:2" x14ac:dyDescent="0.25">
      <c r="A222" s="17">
        <v>391</v>
      </c>
      <c r="B222" s="18" t="s">
        <v>1372</v>
      </c>
    </row>
    <row r="223" spans="1:2" x14ac:dyDescent="0.25">
      <c r="A223" s="17">
        <v>748</v>
      </c>
      <c r="B223" s="18" t="s">
        <v>1789</v>
      </c>
    </row>
    <row r="224" spans="1:2" x14ac:dyDescent="0.25">
      <c r="A224" s="17">
        <v>2294</v>
      </c>
      <c r="B224" s="18" t="s">
        <v>1311</v>
      </c>
    </row>
    <row r="225" spans="1:2" x14ac:dyDescent="0.25">
      <c r="A225" s="17">
        <v>53730</v>
      </c>
      <c r="B225" s="18" t="s">
        <v>1658</v>
      </c>
    </row>
    <row r="226" spans="1:2" x14ac:dyDescent="0.25">
      <c r="A226" s="17">
        <v>54660</v>
      </c>
      <c r="B226" s="18" t="s">
        <v>1737</v>
      </c>
    </row>
    <row r="227" spans="1:2" x14ac:dyDescent="0.25">
      <c r="A227" s="17">
        <v>54590</v>
      </c>
      <c r="B227" s="18" t="s">
        <v>1730</v>
      </c>
    </row>
    <row r="228" spans="1:2" x14ac:dyDescent="0.25">
      <c r="A228" s="17">
        <v>27340</v>
      </c>
      <c r="B228" s="18" t="s">
        <v>1349</v>
      </c>
    </row>
    <row r="229" spans="1:2" x14ac:dyDescent="0.25">
      <c r="A229" s="17">
        <v>54970</v>
      </c>
      <c r="B229" s="18" t="s">
        <v>1762</v>
      </c>
    </row>
    <row r="230" spans="1:2" x14ac:dyDescent="0.25">
      <c r="A230" s="17">
        <v>53380</v>
      </c>
      <c r="B230" s="18" t="s">
        <v>1627</v>
      </c>
    </row>
    <row r="231" spans="1:2" x14ac:dyDescent="0.25">
      <c r="A231" s="17">
        <v>53700</v>
      </c>
      <c r="B231" s="18" t="s">
        <v>1655</v>
      </c>
    </row>
    <row r="232" spans="1:2" x14ac:dyDescent="0.25">
      <c r="A232" s="17">
        <v>52990</v>
      </c>
      <c r="B232" s="18" t="s">
        <v>1591</v>
      </c>
    </row>
    <row r="233" spans="1:2" x14ac:dyDescent="0.25">
      <c r="A233" s="17">
        <v>51550</v>
      </c>
      <c r="B233" s="18" t="s">
        <v>1449</v>
      </c>
    </row>
    <row r="234" spans="1:2" x14ac:dyDescent="0.25">
      <c r="A234" s="17">
        <v>52940</v>
      </c>
      <c r="B234" s="18" t="s">
        <v>1586</v>
      </c>
    </row>
    <row r="235" spans="1:2" x14ac:dyDescent="0.25">
      <c r="A235" s="17">
        <v>27380</v>
      </c>
      <c r="B235" s="18" t="s">
        <v>1351</v>
      </c>
    </row>
    <row r="236" spans="1:2" x14ac:dyDescent="0.25">
      <c r="A236" s="17">
        <v>51900</v>
      </c>
      <c r="B236" s="18" t="s">
        <v>1485</v>
      </c>
    </row>
    <row r="237" spans="1:2" x14ac:dyDescent="0.25">
      <c r="A237" s="17">
        <v>51870</v>
      </c>
      <c r="B237" s="18" t="s">
        <v>1482</v>
      </c>
    </row>
    <row r="238" spans="1:2" x14ac:dyDescent="0.25">
      <c r="A238" s="17">
        <v>53570</v>
      </c>
      <c r="B238" s="18" t="s">
        <v>1643</v>
      </c>
    </row>
    <row r="239" spans="1:2" x14ac:dyDescent="0.25">
      <c r="A239" s="17">
        <v>55030</v>
      </c>
      <c r="B239" s="18" t="s">
        <v>1766</v>
      </c>
    </row>
    <row r="240" spans="1:2" x14ac:dyDescent="0.25">
      <c r="A240" s="17">
        <v>1232</v>
      </c>
      <c r="B240" s="18" t="s">
        <v>1268</v>
      </c>
    </row>
    <row r="241" spans="1:2" x14ac:dyDescent="0.25">
      <c r="A241" s="17">
        <v>55250</v>
      </c>
      <c r="B241" s="18" t="s">
        <v>1782</v>
      </c>
    </row>
    <row r="242" spans="1:2" x14ac:dyDescent="0.25">
      <c r="A242" s="17">
        <v>52570</v>
      </c>
      <c r="B242" s="18" t="s">
        <v>1550</v>
      </c>
    </row>
    <row r="243" spans="1:2" x14ac:dyDescent="0.25">
      <c r="A243" s="17">
        <v>53540</v>
      </c>
      <c r="B243" s="18" t="s">
        <v>1640</v>
      </c>
    </row>
    <row r="244" spans="1:2" x14ac:dyDescent="0.25">
      <c r="A244" s="17">
        <v>1268</v>
      </c>
      <c r="B244" s="18" t="s">
        <v>1269</v>
      </c>
    </row>
    <row r="245" spans="1:2" x14ac:dyDescent="0.25">
      <c r="A245" s="17">
        <v>53070</v>
      </c>
      <c r="B245" s="18" t="s">
        <v>1598</v>
      </c>
    </row>
    <row r="246" spans="1:2" x14ac:dyDescent="0.25">
      <c r="A246" s="17">
        <v>52600</v>
      </c>
      <c r="B246" s="18" t="s">
        <v>1553</v>
      </c>
    </row>
    <row r="247" spans="1:2" x14ac:dyDescent="0.25">
      <c r="A247" s="17">
        <v>53980</v>
      </c>
      <c r="B247" s="18" t="s">
        <v>1681</v>
      </c>
    </row>
    <row r="248" spans="1:2" x14ac:dyDescent="0.25">
      <c r="A248" s="17">
        <v>2730</v>
      </c>
      <c r="B248" s="18" t="s">
        <v>1348</v>
      </c>
    </row>
    <row r="249" spans="1:2" x14ac:dyDescent="0.25">
      <c r="A249" s="17">
        <v>53820</v>
      </c>
      <c r="B249" s="18" t="s">
        <v>1667</v>
      </c>
    </row>
    <row r="250" spans="1:2" x14ac:dyDescent="0.25">
      <c r="A250" s="17">
        <v>2183</v>
      </c>
      <c r="B250" s="18" t="s">
        <v>1227</v>
      </c>
    </row>
    <row r="251" spans="1:2" x14ac:dyDescent="0.25">
      <c r="A251" s="17">
        <v>52450</v>
      </c>
      <c r="B251" s="18" t="s">
        <v>1539</v>
      </c>
    </row>
    <row r="252" spans="1:2" x14ac:dyDescent="0.25">
      <c r="A252" s="17">
        <v>53000</v>
      </c>
      <c r="B252" s="18" t="s">
        <v>1592</v>
      </c>
    </row>
    <row r="253" spans="1:2" x14ac:dyDescent="0.25">
      <c r="A253" s="17">
        <v>54530</v>
      </c>
      <c r="B253" s="18" t="s">
        <v>1725</v>
      </c>
    </row>
    <row r="254" spans="1:2" x14ac:dyDescent="0.25">
      <c r="A254" s="17">
        <v>50990</v>
      </c>
      <c r="B254" s="18" t="s">
        <v>1407</v>
      </c>
    </row>
    <row r="255" spans="1:2" x14ac:dyDescent="0.25">
      <c r="A255" s="17">
        <v>53750</v>
      </c>
      <c r="B255" s="18" t="s">
        <v>1660</v>
      </c>
    </row>
    <row r="256" spans="1:2" x14ac:dyDescent="0.25">
      <c r="A256" s="17">
        <v>53160</v>
      </c>
      <c r="B256" s="18" t="s">
        <v>1606</v>
      </c>
    </row>
    <row r="257" spans="1:2" x14ac:dyDescent="0.25">
      <c r="A257" s="17">
        <v>53680</v>
      </c>
      <c r="B257" s="18" t="s">
        <v>1653</v>
      </c>
    </row>
    <row r="258" spans="1:2" x14ac:dyDescent="0.25">
      <c r="A258" s="17">
        <v>2735</v>
      </c>
      <c r="B258" s="18" t="s">
        <v>1350</v>
      </c>
    </row>
    <row r="259" spans="1:2" x14ac:dyDescent="0.25">
      <c r="A259" s="17">
        <v>53930</v>
      </c>
      <c r="B259" s="18" t="s">
        <v>1677</v>
      </c>
    </row>
    <row r="260" spans="1:2" x14ac:dyDescent="0.25">
      <c r="A260" s="17">
        <v>54270</v>
      </c>
      <c r="B260" s="18" t="s">
        <v>1228</v>
      </c>
    </row>
    <row r="261" spans="1:2" x14ac:dyDescent="0.25">
      <c r="A261" s="17">
        <v>752</v>
      </c>
      <c r="B261" s="18" t="s">
        <v>1790</v>
      </c>
    </row>
    <row r="262" spans="1:2" x14ac:dyDescent="0.25">
      <c r="A262" s="17">
        <v>53580</v>
      </c>
      <c r="B262" s="18" t="s">
        <v>1644</v>
      </c>
    </row>
    <row r="263" spans="1:2" x14ac:dyDescent="0.25">
      <c r="A263" s="17">
        <v>55240</v>
      </c>
      <c r="B263" s="18" t="s">
        <v>1781</v>
      </c>
    </row>
    <row r="264" spans="1:2" x14ac:dyDescent="0.25">
      <c r="A264" s="17">
        <v>52610</v>
      </c>
      <c r="B264" s="18" t="s">
        <v>1554</v>
      </c>
    </row>
    <row r="265" spans="1:2" x14ac:dyDescent="0.25">
      <c r="A265" s="17">
        <v>1654</v>
      </c>
      <c r="B265" s="18" t="s">
        <v>1285</v>
      </c>
    </row>
    <row r="266" spans="1:2" x14ac:dyDescent="0.25">
      <c r="A266" s="17">
        <v>490</v>
      </c>
      <c r="B266" s="18" t="s">
        <v>1377</v>
      </c>
    </row>
    <row r="267" spans="1:2" x14ac:dyDescent="0.25">
      <c r="A267" s="17">
        <v>53190</v>
      </c>
      <c r="B267" s="18" t="s">
        <v>1609</v>
      </c>
    </row>
    <row r="268" spans="1:2" x14ac:dyDescent="0.25">
      <c r="A268" s="17">
        <v>54730</v>
      </c>
      <c r="B268" s="18" t="s">
        <v>1744</v>
      </c>
    </row>
    <row r="269" spans="1:2" x14ac:dyDescent="0.25">
      <c r="A269" s="17">
        <v>51460</v>
      </c>
      <c r="B269" s="18" t="s">
        <v>1441</v>
      </c>
    </row>
    <row r="270" spans="1:2" x14ac:dyDescent="0.25">
      <c r="A270" s="17">
        <v>52480</v>
      </c>
      <c r="B270" s="18" t="s">
        <v>1542</v>
      </c>
    </row>
    <row r="271" spans="1:2" x14ac:dyDescent="0.25">
      <c r="A271" s="17">
        <v>2566</v>
      </c>
      <c r="B271" s="18" t="s">
        <v>1326</v>
      </c>
    </row>
    <row r="272" spans="1:2" x14ac:dyDescent="0.25">
      <c r="A272" s="17">
        <v>51650</v>
      </c>
      <c r="B272" s="18" t="s">
        <v>1460</v>
      </c>
    </row>
    <row r="273" spans="1:2" x14ac:dyDescent="0.25">
      <c r="A273" s="17">
        <v>25440</v>
      </c>
      <c r="B273" s="18" t="s">
        <v>1325</v>
      </c>
    </row>
    <row r="274" spans="1:2" x14ac:dyDescent="0.25">
      <c r="A274" s="17">
        <v>52660</v>
      </c>
      <c r="B274" s="18" t="s">
        <v>1559</v>
      </c>
    </row>
    <row r="275" spans="1:2" x14ac:dyDescent="0.25">
      <c r="A275" s="17">
        <v>52090</v>
      </c>
      <c r="B275" s="18" t="s">
        <v>1503</v>
      </c>
    </row>
    <row r="276" spans="1:2" x14ac:dyDescent="0.25">
      <c r="A276" s="17">
        <v>2986</v>
      </c>
      <c r="B276" s="18" t="s">
        <v>1369</v>
      </c>
    </row>
    <row r="277" spans="1:2" x14ac:dyDescent="0.25">
      <c r="A277" s="17">
        <v>5070</v>
      </c>
      <c r="B277" s="18" t="s">
        <v>1388</v>
      </c>
    </row>
    <row r="278" spans="1:2" x14ac:dyDescent="0.25">
      <c r="A278" s="17">
        <v>51740</v>
      </c>
      <c r="B278" s="18" t="s">
        <v>1469</v>
      </c>
    </row>
    <row r="279" spans="1:2" x14ac:dyDescent="0.25">
      <c r="A279" s="17">
        <v>552</v>
      </c>
      <c r="B279" s="18" t="s">
        <v>1777</v>
      </c>
    </row>
    <row r="280" spans="1:2" x14ac:dyDescent="0.25">
      <c r="A280" s="17">
        <v>610</v>
      </c>
      <c r="B280" s="18" t="s">
        <v>1785</v>
      </c>
    </row>
    <row r="281" spans="1:2" x14ac:dyDescent="0.25">
      <c r="A281" s="17">
        <v>51570</v>
      </c>
      <c r="B281" s="18" t="s">
        <v>1451</v>
      </c>
    </row>
    <row r="282" spans="1:2" x14ac:dyDescent="0.25">
      <c r="A282" s="17">
        <v>1192</v>
      </c>
      <c r="B282" s="18" t="s">
        <v>1265</v>
      </c>
    </row>
    <row r="283" spans="1:2" x14ac:dyDescent="0.25">
      <c r="A283" s="17">
        <v>55170</v>
      </c>
      <c r="B283" s="18" t="s">
        <v>1230</v>
      </c>
    </row>
    <row r="284" spans="1:2" x14ac:dyDescent="0.25">
      <c r="A284" s="17">
        <v>53260</v>
      </c>
      <c r="B284" s="18" t="s">
        <v>1616</v>
      </c>
    </row>
    <row r="285" spans="1:2" x14ac:dyDescent="0.25">
      <c r="A285" s="17">
        <v>2614</v>
      </c>
      <c r="B285" s="18" t="s">
        <v>1332</v>
      </c>
    </row>
    <row r="286" spans="1:2" x14ac:dyDescent="0.25">
      <c r="A286" s="17">
        <v>51600</v>
      </c>
      <c r="B286" s="18" t="s">
        <v>1455</v>
      </c>
    </row>
    <row r="287" spans="1:2" x14ac:dyDescent="0.25">
      <c r="A287" s="17">
        <v>51750</v>
      </c>
      <c r="B287" s="18" t="s">
        <v>1470</v>
      </c>
    </row>
    <row r="288" spans="1:2" x14ac:dyDescent="0.25">
      <c r="A288" s="17">
        <v>54720</v>
      </c>
      <c r="B288" s="18" t="s">
        <v>1743</v>
      </c>
    </row>
    <row r="289" spans="1:2" x14ac:dyDescent="0.25">
      <c r="A289" s="17">
        <v>51790</v>
      </c>
      <c r="B289" s="18" t="s">
        <v>1474</v>
      </c>
    </row>
    <row r="290" spans="1:2" x14ac:dyDescent="0.25">
      <c r="A290" s="17">
        <v>53390</v>
      </c>
      <c r="B290" s="18" t="s">
        <v>1628</v>
      </c>
    </row>
    <row r="291" spans="1:2" x14ac:dyDescent="0.25">
      <c r="A291" s="17">
        <v>51330</v>
      </c>
      <c r="B291" s="18" t="s">
        <v>1428</v>
      </c>
    </row>
    <row r="292" spans="1:2" x14ac:dyDescent="0.25">
      <c r="A292" s="17">
        <v>54940</v>
      </c>
      <c r="B292" s="18" t="s">
        <v>1759</v>
      </c>
    </row>
    <row r="293" spans="1:2" x14ac:dyDescent="0.25">
      <c r="A293" s="17">
        <v>52370</v>
      </c>
      <c r="B293" s="18" t="s">
        <v>1531</v>
      </c>
    </row>
    <row r="294" spans="1:2" x14ac:dyDescent="0.25">
      <c r="A294" s="17">
        <v>940</v>
      </c>
      <c r="B294" s="18" t="s">
        <v>1799</v>
      </c>
    </row>
    <row r="295" spans="1:2" x14ac:dyDescent="0.25">
      <c r="A295" s="17">
        <v>5090</v>
      </c>
      <c r="B295" s="18" t="s">
        <v>1400</v>
      </c>
    </row>
    <row r="296" spans="1:2" x14ac:dyDescent="0.25">
      <c r="A296" s="17">
        <v>51890</v>
      </c>
      <c r="B296" s="18" t="s">
        <v>1484</v>
      </c>
    </row>
    <row r="297" spans="1:2" x14ac:dyDescent="0.25">
      <c r="A297" s="17">
        <v>52820</v>
      </c>
      <c r="B297" s="18" t="s">
        <v>1575</v>
      </c>
    </row>
    <row r="298" spans="1:2" x14ac:dyDescent="0.25">
      <c r="A298" s="17">
        <v>51180</v>
      </c>
      <c r="B298" s="18" t="s">
        <v>1414</v>
      </c>
    </row>
    <row r="299" spans="1:2" x14ac:dyDescent="0.25">
      <c r="A299" s="17">
        <v>2765</v>
      </c>
      <c r="B299" s="18" t="s">
        <v>1358</v>
      </c>
    </row>
    <row r="300" spans="1:2" x14ac:dyDescent="0.25">
      <c r="A300" s="17">
        <v>52180</v>
      </c>
      <c r="B300" s="18" t="s">
        <v>1512</v>
      </c>
    </row>
    <row r="301" spans="1:2" x14ac:dyDescent="0.25">
      <c r="A301" s="17">
        <v>52980</v>
      </c>
      <c r="B301" s="18" t="s">
        <v>1590</v>
      </c>
    </row>
    <row r="302" spans="1:2" x14ac:dyDescent="0.25">
      <c r="A302" s="17">
        <v>53310</v>
      </c>
      <c r="B302" s="18" t="s">
        <v>1620</v>
      </c>
    </row>
    <row r="303" spans="1:2" x14ac:dyDescent="0.25">
      <c r="A303" s="17">
        <v>53200</v>
      </c>
      <c r="B303" s="18" t="s">
        <v>1610</v>
      </c>
    </row>
    <row r="304" spans="1:2" x14ac:dyDescent="0.25">
      <c r="A304" s="17">
        <v>52360</v>
      </c>
      <c r="B304" s="18" t="s">
        <v>1530</v>
      </c>
    </row>
    <row r="305" spans="1:2" x14ac:dyDescent="0.25">
      <c r="A305" s="17">
        <v>53360</v>
      </c>
      <c r="B305" s="18" t="s">
        <v>1625</v>
      </c>
    </row>
    <row r="306" spans="1:2" x14ac:dyDescent="0.25">
      <c r="A306" s="17">
        <v>53590</v>
      </c>
      <c r="B306" s="18" t="s">
        <v>1645</v>
      </c>
    </row>
    <row r="307" spans="1:2" x14ac:dyDescent="0.25">
      <c r="A307" s="17">
        <v>52140</v>
      </c>
      <c r="B307" s="18" t="s">
        <v>1508</v>
      </c>
    </row>
    <row r="308" spans="1:2" x14ac:dyDescent="0.25">
      <c r="A308" s="17">
        <v>54380</v>
      </c>
      <c r="B308" s="18" t="s">
        <v>1713</v>
      </c>
    </row>
    <row r="309" spans="1:2" x14ac:dyDescent="0.25">
      <c r="A309" s="17">
        <v>52510</v>
      </c>
      <c r="B309" s="18" t="s">
        <v>1545</v>
      </c>
    </row>
    <row r="310" spans="1:2" x14ac:dyDescent="0.25">
      <c r="A310" s="17">
        <v>53510</v>
      </c>
      <c r="B310" s="18" t="s">
        <v>1638</v>
      </c>
    </row>
    <row r="311" spans="1:2" x14ac:dyDescent="0.25">
      <c r="A311" s="17">
        <v>5087</v>
      </c>
      <c r="B311" s="18" t="s">
        <v>1397</v>
      </c>
    </row>
    <row r="312" spans="1:2" x14ac:dyDescent="0.25">
      <c r="A312" s="17">
        <v>51510</v>
      </c>
      <c r="B312" s="18" t="s">
        <v>1445</v>
      </c>
    </row>
    <row r="313" spans="1:2" x14ac:dyDescent="0.25">
      <c r="A313" s="17">
        <v>1511</v>
      </c>
      <c r="B313" s="18" t="s">
        <v>1276</v>
      </c>
    </row>
    <row r="314" spans="1:2" x14ac:dyDescent="0.25">
      <c r="A314" s="17">
        <v>1629</v>
      </c>
      <c r="B314" s="18" t="s">
        <v>1283</v>
      </c>
    </row>
    <row r="315" spans="1:2" x14ac:dyDescent="0.25">
      <c r="A315" s="17">
        <v>53920</v>
      </c>
      <c r="B315" s="18" t="s">
        <v>1676</v>
      </c>
    </row>
    <row r="316" spans="1:2" x14ac:dyDescent="0.25">
      <c r="A316" s="17">
        <v>1649</v>
      </c>
      <c r="B316" s="18" t="s">
        <v>1284</v>
      </c>
    </row>
    <row r="317" spans="1:2" x14ac:dyDescent="0.25">
      <c r="A317" s="17">
        <v>54410</v>
      </c>
      <c r="B317" s="18" t="s">
        <v>1715</v>
      </c>
    </row>
    <row r="318" spans="1:2" x14ac:dyDescent="0.25">
      <c r="A318" s="17">
        <v>962</v>
      </c>
      <c r="B318" s="18" t="s">
        <v>1803</v>
      </c>
    </row>
    <row r="319" spans="1:2" x14ac:dyDescent="0.25">
      <c r="A319" s="17">
        <v>55070</v>
      </c>
      <c r="B319" s="18" t="s">
        <v>1233</v>
      </c>
    </row>
    <row r="320" spans="1:2" x14ac:dyDescent="0.25">
      <c r="A320" s="17">
        <v>2878</v>
      </c>
      <c r="B320" s="18" t="s">
        <v>1365</v>
      </c>
    </row>
    <row r="321" spans="1:2" x14ac:dyDescent="0.25">
      <c r="A321" s="17">
        <v>51520</v>
      </c>
      <c r="B321" s="18" t="s">
        <v>1446</v>
      </c>
    </row>
    <row r="322" spans="1:2" x14ac:dyDescent="0.25">
      <c r="A322" s="17">
        <v>54750</v>
      </c>
      <c r="B322" s="18" t="s">
        <v>1746</v>
      </c>
    </row>
    <row r="323" spans="1:2" x14ac:dyDescent="0.25">
      <c r="A323" s="17">
        <v>54770</v>
      </c>
      <c r="B323" s="18" t="s">
        <v>1234</v>
      </c>
    </row>
    <row r="324" spans="1:2" x14ac:dyDescent="0.25">
      <c r="A324" s="17">
        <v>2715</v>
      </c>
      <c r="B324" s="18" t="s">
        <v>1345</v>
      </c>
    </row>
    <row r="325" spans="1:2" x14ac:dyDescent="0.25">
      <c r="A325" s="17">
        <v>27150</v>
      </c>
      <c r="B325" s="18" t="s">
        <v>1345</v>
      </c>
    </row>
    <row r="326" spans="1:2" x14ac:dyDescent="0.25">
      <c r="A326" s="17">
        <v>1271</v>
      </c>
      <c r="B326" s="18" t="s">
        <v>1270</v>
      </c>
    </row>
    <row r="327" spans="1:2" x14ac:dyDescent="0.25">
      <c r="A327" s="17">
        <v>51150</v>
      </c>
      <c r="B327" s="18" t="s">
        <v>1411</v>
      </c>
    </row>
    <row r="328" spans="1:2" x14ac:dyDescent="0.25">
      <c r="A328" s="17">
        <v>51480</v>
      </c>
      <c r="B328" s="18" t="s">
        <v>1442</v>
      </c>
    </row>
    <row r="329" spans="1:2" x14ac:dyDescent="0.25">
      <c r="A329" s="17">
        <v>2642</v>
      </c>
      <c r="B329" s="18" t="s">
        <v>1336</v>
      </c>
    </row>
    <row r="330" spans="1:2" x14ac:dyDescent="0.25">
      <c r="A330" s="17">
        <v>53100</v>
      </c>
      <c r="B330" s="18" t="s">
        <v>1601</v>
      </c>
    </row>
    <row r="331" spans="1:2" x14ac:dyDescent="0.25">
      <c r="A331" s="17">
        <v>55110</v>
      </c>
      <c r="B331" s="18" t="s">
        <v>1235</v>
      </c>
    </row>
    <row r="332" spans="1:2" x14ac:dyDescent="0.25">
      <c r="A332" s="17">
        <v>2226</v>
      </c>
      <c r="B332" s="18" t="s">
        <v>1297</v>
      </c>
    </row>
    <row r="333" spans="1:2" x14ac:dyDescent="0.25">
      <c r="A333" s="17">
        <v>52640</v>
      </c>
      <c r="B333" s="18" t="s">
        <v>1557</v>
      </c>
    </row>
    <row r="334" spans="1:2" x14ac:dyDescent="0.25">
      <c r="A334" s="17">
        <v>53120</v>
      </c>
      <c r="B334" s="18" t="s">
        <v>1603</v>
      </c>
    </row>
    <row r="335" spans="1:2" x14ac:dyDescent="0.25">
      <c r="A335" s="17">
        <v>5075</v>
      </c>
      <c r="B335" s="18" t="s">
        <v>1390</v>
      </c>
    </row>
    <row r="336" spans="1:2" x14ac:dyDescent="0.25">
      <c r="A336" s="17">
        <v>53670</v>
      </c>
      <c r="B336" s="18" t="s">
        <v>1652</v>
      </c>
    </row>
    <row r="337" spans="1:2" x14ac:dyDescent="0.25">
      <c r="A337" s="17">
        <v>54220</v>
      </c>
      <c r="B337" s="18" t="s">
        <v>1703</v>
      </c>
    </row>
    <row r="338" spans="1:2" x14ac:dyDescent="0.25">
      <c r="A338" s="17">
        <v>55040</v>
      </c>
      <c r="B338" s="18" t="s">
        <v>1767</v>
      </c>
    </row>
    <row r="339" spans="1:2" x14ac:dyDescent="0.25">
      <c r="A339" s="17">
        <v>51380</v>
      </c>
      <c r="B339" s="18" t="s">
        <v>1433</v>
      </c>
    </row>
    <row r="340" spans="1:2" x14ac:dyDescent="0.25">
      <c r="A340" s="17">
        <v>2271</v>
      </c>
      <c r="B340" s="18" t="s">
        <v>1308</v>
      </c>
    </row>
    <row r="341" spans="1:2" x14ac:dyDescent="0.25">
      <c r="A341" s="17">
        <v>51350</v>
      </c>
      <c r="B341" s="18" t="s">
        <v>1430</v>
      </c>
    </row>
    <row r="342" spans="1:2" x14ac:dyDescent="0.25">
      <c r="A342" s="17">
        <v>53830</v>
      </c>
      <c r="B342" s="18" t="s">
        <v>1668</v>
      </c>
    </row>
    <row r="343" spans="1:2" x14ac:dyDescent="0.25">
      <c r="A343" s="17">
        <v>52690</v>
      </c>
      <c r="B343" s="18" t="s">
        <v>1562</v>
      </c>
    </row>
    <row r="344" spans="1:2" x14ac:dyDescent="0.25">
      <c r="A344" s="17">
        <v>53850</v>
      </c>
      <c r="B344" s="18" t="s">
        <v>1670</v>
      </c>
    </row>
    <row r="345" spans="1:2" x14ac:dyDescent="0.25">
      <c r="A345" s="17">
        <v>53990</v>
      </c>
      <c r="B345" s="18" t="s">
        <v>1682</v>
      </c>
    </row>
    <row r="346" spans="1:2" x14ac:dyDescent="0.25">
      <c r="A346" s="17">
        <v>5069</v>
      </c>
      <c r="B346" s="18" t="s">
        <v>1387</v>
      </c>
    </row>
    <row r="347" spans="1:2" x14ac:dyDescent="0.25">
      <c r="A347" s="17">
        <v>54180</v>
      </c>
      <c r="B347" s="18" t="s">
        <v>1699</v>
      </c>
    </row>
    <row r="348" spans="1:2" x14ac:dyDescent="0.25">
      <c r="A348" s="17">
        <v>2699</v>
      </c>
      <c r="B348" s="18" t="s">
        <v>1343</v>
      </c>
    </row>
    <row r="349" spans="1:2" x14ac:dyDescent="0.25">
      <c r="A349" s="17">
        <v>53640</v>
      </c>
      <c r="B349" s="18" t="s">
        <v>1649</v>
      </c>
    </row>
    <row r="350" spans="1:2" x14ac:dyDescent="0.25">
      <c r="A350" s="17">
        <v>2584</v>
      </c>
      <c r="B350" s="18" t="s">
        <v>1237</v>
      </c>
    </row>
    <row r="351" spans="1:2" x14ac:dyDescent="0.25">
      <c r="A351" s="17">
        <v>2296</v>
      </c>
      <c r="B351" s="18" t="s">
        <v>1312</v>
      </c>
    </row>
    <row r="352" spans="1:2" x14ac:dyDescent="0.25">
      <c r="A352" s="17">
        <v>2601</v>
      </c>
      <c r="B352" s="18" t="s">
        <v>1330</v>
      </c>
    </row>
    <row r="353" spans="1:2" x14ac:dyDescent="0.25">
      <c r="A353" s="17">
        <v>51360</v>
      </c>
      <c r="B353" s="18" t="s">
        <v>1431</v>
      </c>
    </row>
    <row r="354" spans="1:2" x14ac:dyDescent="0.25">
      <c r="A354" s="17">
        <v>54070</v>
      </c>
      <c r="B354" s="18" t="s">
        <v>1689</v>
      </c>
    </row>
    <row r="355" spans="1:2" x14ac:dyDescent="0.25">
      <c r="A355" s="17">
        <v>54060</v>
      </c>
      <c r="B355" s="18" t="s">
        <v>1688</v>
      </c>
    </row>
    <row r="356" spans="1:2" x14ac:dyDescent="0.25">
      <c r="A356" s="17">
        <v>53320</v>
      </c>
      <c r="B356" s="18" t="s">
        <v>1621</v>
      </c>
    </row>
    <row r="357" spans="1:2" x14ac:dyDescent="0.25">
      <c r="A357" s="17">
        <v>54610</v>
      </c>
      <c r="B357" s="18" t="s">
        <v>1732</v>
      </c>
    </row>
    <row r="358" spans="1:2" x14ac:dyDescent="0.25">
      <c r="A358" s="17">
        <v>5017</v>
      </c>
      <c r="B358" s="18" t="s">
        <v>1380</v>
      </c>
    </row>
    <row r="359" spans="1:2" x14ac:dyDescent="0.25">
      <c r="A359" s="17">
        <v>52900</v>
      </c>
      <c r="B359" s="18" t="s">
        <v>1583</v>
      </c>
    </row>
    <row r="360" spans="1:2" x14ac:dyDescent="0.25">
      <c r="A360" s="17">
        <v>701</v>
      </c>
      <c r="B360" s="18" t="s">
        <v>1788</v>
      </c>
    </row>
    <row r="361" spans="1:2" x14ac:dyDescent="0.25">
      <c r="A361" s="17">
        <v>52380</v>
      </c>
      <c r="B361" s="18" t="s">
        <v>1532</v>
      </c>
    </row>
    <row r="362" spans="1:2" x14ac:dyDescent="0.25">
      <c r="A362" s="17">
        <v>51440</v>
      </c>
      <c r="B362" s="18" t="s">
        <v>1439</v>
      </c>
    </row>
    <row r="363" spans="1:2" x14ac:dyDescent="0.25">
      <c r="A363" s="17">
        <v>54440</v>
      </c>
      <c r="B363" s="18" t="s">
        <v>1718</v>
      </c>
    </row>
    <row r="364" spans="1:2" x14ac:dyDescent="0.25">
      <c r="A364" s="17">
        <v>54880</v>
      </c>
      <c r="B364" s="18" t="s">
        <v>1756</v>
      </c>
    </row>
    <row r="365" spans="1:2" x14ac:dyDescent="0.25">
      <c r="A365" s="17">
        <v>2839</v>
      </c>
      <c r="B365" s="18" t="s">
        <v>1362</v>
      </c>
    </row>
    <row r="366" spans="1:2" x14ac:dyDescent="0.25">
      <c r="A366" s="17">
        <v>54990</v>
      </c>
      <c r="B366" s="18" t="s">
        <v>1238</v>
      </c>
    </row>
    <row r="367" spans="1:2" x14ac:dyDescent="0.25">
      <c r="A367" s="17">
        <v>54110</v>
      </c>
      <c r="B367" s="18" t="s">
        <v>1693</v>
      </c>
    </row>
    <row r="368" spans="1:2" x14ac:dyDescent="0.25">
      <c r="A368" s="17">
        <v>54300</v>
      </c>
      <c r="B368" s="18" t="s">
        <v>1239</v>
      </c>
    </row>
    <row r="369" spans="1:2" x14ac:dyDescent="0.25">
      <c r="A369" s="17">
        <v>27390</v>
      </c>
      <c r="B369" s="18" t="s">
        <v>1352</v>
      </c>
    </row>
    <row r="370" spans="1:2" x14ac:dyDescent="0.25">
      <c r="A370" s="17">
        <v>2270</v>
      </c>
      <c r="B370" s="18" t="s">
        <v>1307</v>
      </c>
    </row>
    <row r="371" spans="1:2" x14ac:dyDescent="0.25">
      <c r="A371" s="17">
        <v>1002</v>
      </c>
      <c r="B371" s="18" t="s">
        <v>1258</v>
      </c>
    </row>
    <row r="372" spans="1:2" x14ac:dyDescent="0.25">
      <c r="A372" s="17">
        <v>52080</v>
      </c>
      <c r="B372" s="18" t="s">
        <v>1502</v>
      </c>
    </row>
    <row r="373" spans="1:2" x14ac:dyDescent="0.25">
      <c r="A373" s="17">
        <v>51500</v>
      </c>
      <c r="B373" s="18" t="s">
        <v>1444</v>
      </c>
    </row>
    <row r="374" spans="1:2" x14ac:dyDescent="0.25">
      <c r="A374" s="17">
        <v>52880</v>
      </c>
      <c r="B374" s="18" t="s">
        <v>1581</v>
      </c>
    </row>
    <row r="375" spans="1:2" x14ac:dyDescent="0.25">
      <c r="A375" s="17">
        <v>27410</v>
      </c>
      <c r="B375" s="18" t="s">
        <v>1353</v>
      </c>
    </row>
    <row r="376" spans="1:2" x14ac:dyDescent="0.25">
      <c r="A376" s="17">
        <v>21340</v>
      </c>
      <c r="B376" s="18" t="s">
        <v>1294</v>
      </c>
    </row>
    <row r="377" spans="1:2" x14ac:dyDescent="0.25">
      <c r="A377" s="17">
        <v>51220</v>
      </c>
      <c r="B377" s="18" t="s">
        <v>1418</v>
      </c>
    </row>
    <row r="378" spans="1:2" x14ac:dyDescent="0.25">
      <c r="A378" s="17">
        <v>53210</v>
      </c>
      <c r="B378" s="18" t="s">
        <v>1611</v>
      </c>
    </row>
    <row r="379" spans="1:2" x14ac:dyDescent="0.25">
      <c r="A379" s="17">
        <v>53870</v>
      </c>
      <c r="B379" s="18" t="s">
        <v>1672</v>
      </c>
    </row>
    <row r="380" spans="1:2" x14ac:dyDescent="0.25">
      <c r="A380" s="17">
        <v>52430</v>
      </c>
      <c r="B380" s="18" t="s">
        <v>1537</v>
      </c>
    </row>
    <row r="381" spans="1:2" x14ac:dyDescent="0.25">
      <c r="A381" s="17">
        <v>52950</v>
      </c>
      <c r="B381" s="18" t="s">
        <v>1587</v>
      </c>
    </row>
    <row r="382" spans="1:2" x14ac:dyDescent="0.25">
      <c r="A382" s="17">
        <v>2902</v>
      </c>
      <c r="B382" s="18" t="s">
        <v>1366</v>
      </c>
    </row>
    <row r="383" spans="1:2" x14ac:dyDescent="0.25">
      <c r="A383" s="17">
        <v>54700</v>
      </c>
      <c r="B383" s="18" t="s">
        <v>1741</v>
      </c>
    </row>
    <row r="384" spans="1:2" x14ac:dyDescent="0.25">
      <c r="A384" s="17">
        <v>51400</v>
      </c>
      <c r="B384" s="18" t="s">
        <v>1435</v>
      </c>
    </row>
    <row r="385" spans="1:2" x14ac:dyDescent="0.25">
      <c r="A385" s="17">
        <v>53240</v>
      </c>
      <c r="B385" s="18" t="s">
        <v>1614</v>
      </c>
    </row>
    <row r="386" spans="1:2" x14ac:dyDescent="0.25">
      <c r="A386" s="17">
        <v>53010</v>
      </c>
      <c r="B386" s="18" t="s">
        <v>1593</v>
      </c>
    </row>
    <row r="387" spans="1:2" x14ac:dyDescent="0.25">
      <c r="A387" s="17">
        <v>54760</v>
      </c>
      <c r="B387" s="18" t="s">
        <v>1747</v>
      </c>
    </row>
    <row r="388" spans="1:2" x14ac:dyDescent="0.25">
      <c r="A388" s="17">
        <v>52400</v>
      </c>
      <c r="B388" s="18" t="s">
        <v>1534</v>
      </c>
    </row>
    <row r="389" spans="1:2" x14ac:dyDescent="0.25">
      <c r="A389" s="17">
        <v>52150</v>
      </c>
      <c r="B389" s="18" t="s">
        <v>1509</v>
      </c>
    </row>
    <row r="390" spans="1:2" x14ac:dyDescent="0.25">
      <c r="A390" s="17">
        <v>2751</v>
      </c>
      <c r="B390" s="18" t="s">
        <v>1355</v>
      </c>
    </row>
    <row r="391" spans="1:2" x14ac:dyDescent="0.25">
      <c r="A391" s="17">
        <v>5057</v>
      </c>
      <c r="B391" s="18" t="s">
        <v>1384</v>
      </c>
    </row>
    <row r="392" spans="1:2" x14ac:dyDescent="0.25">
      <c r="A392" s="17">
        <v>1597</v>
      </c>
      <c r="B392" s="18" t="s">
        <v>1281</v>
      </c>
    </row>
    <row r="393" spans="1:2" x14ac:dyDescent="0.25">
      <c r="A393" s="17">
        <v>51810</v>
      </c>
      <c r="B393" s="18" t="s">
        <v>1476</v>
      </c>
    </row>
    <row r="394" spans="1:2" x14ac:dyDescent="0.25">
      <c r="A394" s="17">
        <v>53960</v>
      </c>
      <c r="B394" s="18" t="s">
        <v>1679</v>
      </c>
    </row>
    <row r="395" spans="1:2" x14ac:dyDescent="0.25">
      <c r="A395" s="17">
        <v>55100</v>
      </c>
      <c r="B395" s="18" t="s">
        <v>1241</v>
      </c>
    </row>
    <row r="396" spans="1:2" x14ac:dyDescent="0.25">
      <c r="A396" s="17">
        <v>2785</v>
      </c>
      <c r="B396" s="18" t="s">
        <v>1360</v>
      </c>
    </row>
    <row r="397" spans="1:2" x14ac:dyDescent="0.25">
      <c r="A397" s="17">
        <v>2582</v>
      </c>
      <c r="B397" s="18" t="s">
        <v>1327</v>
      </c>
    </row>
    <row r="398" spans="1:2" x14ac:dyDescent="0.25">
      <c r="A398" s="17">
        <v>53020</v>
      </c>
      <c r="B398" s="18" t="s">
        <v>1594</v>
      </c>
    </row>
    <row r="399" spans="1:2" x14ac:dyDescent="0.25">
      <c r="A399" s="17">
        <v>51210</v>
      </c>
      <c r="B399" s="18" t="s">
        <v>1417</v>
      </c>
    </row>
    <row r="400" spans="1:2" x14ac:dyDescent="0.25">
      <c r="A400" s="17">
        <v>53300</v>
      </c>
      <c r="B400" s="18" t="s">
        <v>1619</v>
      </c>
    </row>
    <row r="401" spans="1:2" x14ac:dyDescent="0.25">
      <c r="A401" s="17">
        <v>2172</v>
      </c>
      <c r="B401" s="18" t="s">
        <v>1295</v>
      </c>
    </row>
    <row r="402" spans="1:2" x14ac:dyDescent="0.25">
      <c r="A402" s="17">
        <v>2725</v>
      </c>
      <c r="B402" s="18" t="s">
        <v>1347</v>
      </c>
    </row>
    <row r="403" spans="1:2" x14ac:dyDescent="0.25">
      <c r="A403" s="17">
        <v>2724</v>
      </c>
      <c r="B403" s="18" t="s">
        <v>1346</v>
      </c>
    </row>
    <row r="404" spans="1:2" x14ac:dyDescent="0.25">
      <c r="A404" s="17">
        <v>53370</v>
      </c>
      <c r="B404" s="18" t="s">
        <v>1626</v>
      </c>
    </row>
    <row r="405" spans="1:2" x14ac:dyDescent="0.25">
      <c r="A405" s="17">
        <v>53620</v>
      </c>
      <c r="B405" s="18" t="s">
        <v>1647</v>
      </c>
    </row>
    <row r="406" spans="1:2" x14ac:dyDescent="0.25">
      <c r="A406" s="17">
        <v>14910</v>
      </c>
      <c r="B406" s="18" t="s">
        <v>1273</v>
      </c>
    </row>
    <row r="407" spans="1:2" x14ac:dyDescent="0.25">
      <c r="A407" s="17">
        <v>54250</v>
      </c>
      <c r="B407" s="18" t="s">
        <v>1242</v>
      </c>
    </row>
    <row r="408" spans="1:2" x14ac:dyDescent="0.25">
      <c r="A408" s="17">
        <v>948</v>
      </c>
      <c r="B408" s="18" t="s">
        <v>1802</v>
      </c>
    </row>
    <row r="409" spans="1:2" x14ac:dyDescent="0.25">
      <c r="A409" s="17">
        <v>54140</v>
      </c>
      <c r="B409" s="18" t="s">
        <v>1696</v>
      </c>
    </row>
    <row r="410" spans="1:2" x14ac:dyDescent="0.25">
      <c r="A410" s="17">
        <v>2358</v>
      </c>
      <c r="B410" s="18" t="s">
        <v>1315</v>
      </c>
    </row>
    <row r="411" spans="1:2" x14ac:dyDescent="0.25">
      <c r="A411" s="17">
        <v>54010</v>
      </c>
      <c r="B411" s="18" t="s">
        <v>1684</v>
      </c>
    </row>
    <row r="412" spans="1:2" x14ac:dyDescent="0.25">
      <c r="A412" s="17">
        <v>51190</v>
      </c>
      <c r="B412" s="18" t="s">
        <v>1415</v>
      </c>
    </row>
    <row r="413" spans="1:2" x14ac:dyDescent="0.25">
      <c r="A413" s="17">
        <v>26240</v>
      </c>
      <c r="B413" s="18" t="s">
        <v>1335</v>
      </c>
    </row>
    <row r="414" spans="1:2" x14ac:dyDescent="0.25">
      <c r="A414" s="17">
        <v>1506</v>
      </c>
      <c r="B414" s="18" t="s">
        <v>1274</v>
      </c>
    </row>
    <row r="415" spans="1:2" x14ac:dyDescent="0.25">
      <c r="A415" s="17">
        <v>52850</v>
      </c>
      <c r="B415" s="18" t="s">
        <v>1578</v>
      </c>
    </row>
    <row r="416" spans="1:2" x14ac:dyDescent="0.25">
      <c r="A416" s="17">
        <v>54020</v>
      </c>
      <c r="B416" s="18" t="s">
        <v>1685</v>
      </c>
    </row>
    <row r="417" spans="1:2" x14ac:dyDescent="0.25">
      <c r="A417" s="17">
        <v>53400</v>
      </c>
      <c r="B417" s="18" t="s">
        <v>1629</v>
      </c>
    </row>
    <row r="418" spans="1:2" x14ac:dyDescent="0.25">
      <c r="A418" s="17">
        <v>53140</v>
      </c>
      <c r="B418" s="18" t="s">
        <v>1605</v>
      </c>
    </row>
    <row r="419" spans="1:2" x14ac:dyDescent="0.25">
      <c r="A419" s="17">
        <v>52030</v>
      </c>
      <c r="B419" s="18" t="s">
        <v>1498</v>
      </c>
    </row>
    <row r="420" spans="1:2" x14ac:dyDescent="0.25">
      <c r="A420" s="17">
        <v>52390</v>
      </c>
      <c r="B420" s="18" t="s">
        <v>1533</v>
      </c>
    </row>
    <row r="421" spans="1:2" x14ac:dyDescent="0.25">
      <c r="A421" s="17">
        <v>28530</v>
      </c>
      <c r="B421" s="18" t="s">
        <v>1363</v>
      </c>
    </row>
    <row r="422" spans="1:2" x14ac:dyDescent="0.25">
      <c r="A422" s="17">
        <v>53660</v>
      </c>
      <c r="B422" s="18" t="s">
        <v>1651</v>
      </c>
    </row>
    <row r="423" spans="1:2" x14ac:dyDescent="0.25">
      <c r="A423" s="17">
        <v>54570</v>
      </c>
      <c r="B423" s="18" t="s">
        <v>1243</v>
      </c>
    </row>
    <row r="424" spans="1:2" x14ac:dyDescent="0.25">
      <c r="A424" s="17">
        <v>53170</v>
      </c>
      <c r="B424" s="18" t="s">
        <v>1607</v>
      </c>
    </row>
    <row r="425" spans="1:2" x14ac:dyDescent="0.25">
      <c r="A425" s="17">
        <v>53860</v>
      </c>
      <c r="B425" s="18" t="s">
        <v>1671</v>
      </c>
    </row>
    <row r="426" spans="1:2" x14ac:dyDescent="0.25">
      <c r="A426" s="17">
        <v>52960</v>
      </c>
      <c r="B426" s="18" t="s">
        <v>1588</v>
      </c>
    </row>
    <row r="427" spans="1:2" x14ac:dyDescent="0.25">
      <c r="A427" s="17">
        <v>51830</v>
      </c>
      <c r="B427" s="18" t="s">
        <v>1478</v>
      </c>
    </row>
    <row r="428" spans="1:2" x14ac:dyDescent="0.25">
      <c r="A428" s="17">
        <v>54100</v>
      </c>
      <c r="B428" s="18" t="s">
        <v>1692</v>
      </c>
    </row>
    <row r="429" spans="1:2" x14ac:dyDescent="0.25">
      <c r="A429" s="17">
        <v>1944</v>
      </c>
      <c r="B429" s="18" t="s">
        <v>1290</v>
      </c>
    </row>
    <row r="430" spans="1:2" x14ac:dyDescent="0.25">
      <c r="A430" s="17">
        <v>2124</v>
      </c>
      <c r="B430" s="18" t="s">
        <v>1293</v>
      </c>
    </row>
    <row r="431" spans="1:2" x14ac:dyDescent="0.25">
      <c r="A431" s="17">
        <v>52200</v>
      </c>
      <c r="B431" s="18" t="s">
        <v>1514</v>
      </c>
    </row>
    <row r="432" spans="1:2" x14ac:dyDescent="0.25">
      <c r="A432" s="17">
        <v>54240</v>
      </c>
      <c r="B432" s="18" t="s">
        <v>1705</v>
      </c>
    </row>
    <row r="433" spans="1:2" x14ac:dyDescent="0.25">
      <c r="A433" s="17">
        <v>54230</v>
      </c>
      <c r="B433" s="18" t="s">
        <v>1704</v>
      </c>
    </row>
    <row r="434" spans="1:2" x14ac:dyDescent="0.25">
      <c r="A434" s="17">
        <v>52460</v>
      </c>
      <c r="B434" s="18" t="s">
        <v>1540</v>
      </c>
    </row>
    <row r="435" spans="1:2" x14ac:dyDescent="0.25">
      <c r="A435" s="17">
        <v>51860</v>
      </c>
      <c r="B435" s="18" t="s">
        <v>1481</v>
      </c>
    </row>
    <row r="436" spans="1:2" x14ac:dyDescent="0.25">
      <c r="A436" s="17">
        <v>52310</v>
      </c>
      <c r="B436" s="18" t="s">
        <v>1525</v>
      </c>
    </row>
    <row r="437" spans="1:2" x14ac:dyDescent="0.25">
      <c r="A437" s="17">
        <v>54670</v>
      </c>
      <c r="B437" s="18" t="s">
        <v>1738</v>
      </c>
    </row>
    <row r="438" spans="1:2" x14ac:dyDescent="0.25">
      <c r="A438" s="17">
        <v>53530</v>
      </c>
      <c r="B438" s="18" t="s">
        <v>1639</v>
      </c>
    </row>
    <row r="439" spans="1:2" x14ac:dyDescent="0.25">
      <c r="A439" s="17">
        <v>51640</v>
      </c>
      <c r="B439" s="18" t="s">
        <v>1459</v>
      </c>
    </row>
    <row r="440" spans="1:2" x14ac:dyDescent="0.25">
      <c r="A440" s="17">
        <v>53650</v>
      </c>
      <c r="B440" s="18" t="s">
        <v>1650</v>
      </c>
    </row>
    <row r="441" spans="1:2" x14ac:dyDescent="0.25">
      <c r="A441" s="17">
        <v>53030</v>
      </c>
      <c r="B441" s="18" t="s">
        <v>1595</v>
      </c>
    </row>
    <row r="442" spans="1:2" x14ac:dyDescent="0.25">
      <c r="A442" s="17">
        <v>51760</v>
      </c>
      <c r="B442" s="18" t="s">
        <v>1471</v>
      </c>
    </row>
    <row r="443" spans="1:2" x14ac:dyDescent="0.25">
      <c r="A443" s="17">
        <v>52710</v>
      </c>
      <c r="B443" s="18" t="s">
        <v>1563</v>
      </c>
    </row>
    <row r="444" spans="1:2" x14ac:dyDescent="0.25">
      <c r="A444" s="17">
        <v>17590</v>
      </c>
      <c r="B444" s="18" t="s">
        <v>1288</v>
      </c>
    </row>
    <row r="445" spans="1:2" x14ac:dyDescent="0.25">
      <c r="A445" s="17">
        <v>51880</v>
      </c>
      <c r="B445" s="18" t="s">
        <v>1483</v>
      </c>
    </row>
    <row r="446" spans="1:2" x14ac:dyDescent="0.25">
      <c r="A446" s="17">
        <v>52040</v>
      </c>
      <c r="B446" s="18" t="s">
        <v>1499</v>
      </c>
    </row>
    <row r="447" spans="1:2" x14ac:dyDescent="0.25">
      <c r="A447" s="17">
        <v>51980</v>
      </c>
      <c r="B447" s="18" t="s">
        <v>1493</v>
      </c>
    </row>
    <row r="448" spans="1:2" x14ac:dyDescent="0.25">
      <c r="A448" s="17">
        <v>2744</v>
      </c>
      <c r="B448" s="18" t="s">
        <v>1354</v>
      </c>
    </row>
    <row r="449" spans="1:2" x14ac:dyDescent="0.25">
      <c r="A449" s="17">
        <v>52410</v>
      </c>
      <c r="B449" s="18" t="s">
        <v>1535</v>
      </c>
    </row>
    <row r="450" spans="1:2" x14ac:dyDescent="0.25">
      <c r="A450" s="17">
        <v>54330</v>
      </c>
      <c r="B450" s="18" t="s">
        <v>1711</v>
      </c>
    </row>
    <row r="451" spans="1:2" x14ac:dyDescent="0.25">
      <c r="A451" s="17">
        <v>51730</v>
      </c>
      <c r="B451" s="18" t="s">
        <v>1468</v>
      </c>
    </row>
    <row r="452" spans="1:2" x14ac:dyDescent="0.25">
      <c r="A452" s="17">
        <v>52800</v>
      </c>
      <c r="B452" s="18" t="s">
        <v>1573</v>
      </c>
    </row>
    <row r="453" spans="1:2" x14ac:dyDescent="0.25">
      <c r="A453" s="17">
        <v>53690</v>
      </c>
      <c r="B453" s="18" t="s">
        <v>1654</v>
      </c>
    </row>
    <row r="454" spans="1:2" x14ac:dyDescent="0.25">
      <c r="A454" s="17">
        <v>53130</v>
      </c>
      <c r="B454" s="18" t="s">
        <v>1604</v>
      </c>
    </row>
    <row r="455" spans="1:2" x14ac:dyDescent="0.25">
      <c r="A455" s="17">
        <v>54050</v>
      </c>
      <c r="B455" s="18" t="s">
        <v>1687</v>
      </c>
    </row>
    <row r="456" spans="1:2" x14ac:dyDescent="0.25">
      <c r="A456" s="17">
        <v>54130</v>
      </c>
      <c r="B456" s="18" t="s">
        <v>1695</v>
      </c>
    </row>
    <row r="457" spans="1:2" x14ac:dyDescent="0.25">
      <c r="A457" s="17">
        <v>2234</v>
      </c>
      <c r="B457" s="18" t="s">
        <v>1300</v>
      </c>
    </row>
    <row r="458" spans="1:2" x14ac:dyDescent="0.25">
      <c r="A458" s="17">
        <v>859</v>
      </c>
      <c r="B458" s="18" t="s">
        <v>1792</v>
      </c>
    </row>
    <row r="459" spans="1:2" x14ac:dyDescent="0.25">
      <c r="A459" s="17">
        <v>1568</v>
      </c>
      <c r="B459" s="18" t="s">
        <v>1279</v>
      </c>
    </row>
    <row r="460" spans="1:2" x14ac:dyDescent="0.25">
      <c r="A460" s="17">
        <v>53910</v>
      </c>
      <c r="B460" s="18" t="s">
        <v>1675</v>
      </c>
    </row>
    <row r="461" spans="1:2" x14ac:dyDescent="0.25">
      <c r="A461" s="17">
        <v>52910</v>
      </c>
      <c r="B461" s="18" t="s">
        <v>1584</v>
      </c>
    </row>
    <row r="462" spans="1:2" x14ac:dyDescent="0.25">
      <c r="A462" s="17">
        <v>51960</v>
      </c>
      <c r="B462" s="18" t="s">
        <v>1491</v>
      </c>
    </row>
    <row r="463" spans="1:2" x14ac:dyDescent="0.25">
      <c r="A463" s="17">
        <v>52590</v>
      </c>
      <c r="B463" s="18" t="s">
        <v>1552</v>
      </c>
    </row>
    <row r="464" spans="1:2" x14ac:dyDescent="0.25">
      <c r="A464" s="17">
        <v>1671</v>
      </c>
      <c r="B464" s="18" t="s">
        <v>1286</v>
      </c>
    </row>
    <row r="465" spans="1:2" x14ac:dyDescent="0.25">
      <c r="A465" s="17">
        <v>51420</v>
      </c>
      <c r="B465" s="18" t="s">
        <v>1437</v>
      </c>
    </row>
    <row r="466" spans="1:2" x14ac:dyDescent="0.25">
      <c r="A466" s="17">
        <v>52760</v>
      </c>
      <c r="B466" s="18" t="s">
        <v>1568</v>
      </c>
    </row>
    <row r="467" spans="1:2" x14ac:dyDescent="0.25">
      <c r="A467" s="17">
        <v>923</v>
      </c>
      <c r="B467" s="18" t="s">
        <v>1794</v>
      </c>
    </row>
    <row r="468" spans="1:2" x14ac:dyDescent="0.25">
      <c r="A468" s="17">
        <v>1732</v>
      </c>
      <c r="B468" s="18" t="s">
        <v>1287</v>
      </c>
    </row>
    <row r="469" spans="1:2" x14ac:dyDescent="0.25">
      <c r="A469" s="17">
        <v>5080</v>
      </c>
      <c r="B469" s="18" t="s">
        <v>1393</v>
      </c>
    </row>
    <row r="470" spans="1:2" x14ac:dyDescent="0.25">
      <c r="A470" s="17">
        <v>2273</v>
      </c>
      <c r="B470" s="18" t="s">
        <v>1309</v>
      </c>
    </row>
    <row r="471" spans="1:2" x14ac:dyDescent="0.25">
      <c r="A471" s="17">
        <v>1159</v>
      </c>
      <c r="B471" s="18" t="s">
        <v>1264</v>
      </c>
    </row>
    <row r="472" spans="1:2" x14ac:dyDescent="0.25">
      <c r="A472" s="17">
        <v>486</v>
      </c>
      <c r="B472" s="18" t="s">
        <v>1247</v>
      </c>
    </row>
    <row r="473" spans="1:2" x14ac:dyDescent="0.25">
      <c r="A473" s="17">
        <v>51590</v>
      </c>
      <c r="B473" s="18" t="s">
        <v>1453</v>
      </c>
    </row>
    <row r="474" spans="1:2" x14ac:dyDescent="0.25">
      <c r="A474" s="17">
        <v>516</v>
      </c>
      <c r="B474" s="18" t="s">
        <v>1454</v>
      </c>
    </row>
    <row r="475" spans="1:2" x14ac:dyDescent="0.25">
      <c r="A475" s="17">
        <v>53230</v>
      </c>
      <c r="B475" s="18" t="s">
        <v>1613</v>
      </c>
    </row>
    <row r="476" spans="1:2" x14ac:dyDescent="0.25">
      <c r="A476" s="17">
        <v>51620</v>
      </c>
      <c r="B476" s="18" t="s">
        <v>1457</v>
      </c>
    </row>
    <row r="477" spans="1:2" x14ac:dyDescent="0.25">
      <c r="A477" s="17">
        <v>53430</v>
      </c>
      <c r="B477" s="18" t="s">
        <v>1248</v>
      </c>
    </row>
    <row r="478" spans="1:2" x14ac:dyDescent="0.25">
      <c r="A478" s="17">
        <v>50890</v>
      </c>
      <c r="B478" s="18" t="s">
        <v>1399</v>
      </c>
    </row>
    <row r="479" spans="1:2" x14ac:dyDescent="0.25">
      <c r="A479" s="17">
        <v>51660</v>
      </c>
      <c r="B479" s="18" t="s">
        <v>1461</v>
      </c>
    </row>
    <row r="480" spans="1:2" x14ac:dyDescent="0.25">
      <c r="A480" s="17">
        <v>1614</v>
      </c>
      <c r="B480" s="18" t="s">
        <v>1282</v>
      </c>
    </row>
    <row r="481" spans="1:2" x14ac:dyDescent="0.25">
      <c r="A481" s="17">
        <v>2615</v>
      </c>
      <c r="B481" s="18" t="s">
        <v>1333</v>
      </c>
    </row>
    <row r="482" spans="1:2" x14ac:dyDescent="0.25">
      <c r="A482" s="17">
        <v>2249</v>
      </c>
      <c r="B482" s="18" t="s">
        <v>1305</v>
      </c>
    </row>
    <row r="483" spans="1:2" x14ac:dyDescent="0.25">
      <c r="A483" s="17">
        <v>55210</v>
      </c>
      <c r="B483" s="18" t="s">
        <v>1779</v>
      </c>
    </row>
    <row r="484" spans="1:2" x14ac:dyDescent="0.25">
      <c r="A484" s="17">
        <v>52440</v>
      </c>
      <c r="B484" s="18" t="s">
        <v>1538</v>
      </c>
    </row>
    <row r="485" spans="1:2" x14ac:dyDescent="0.25">
      <c r="A485" s="17">
        <v>418</v>
      </c>
      <c r="B485" s="18" t="s">
        <v>1373</v>
      </c>
    </row>
    <row r="486" spans="1:2" x14ac:dyDescent="0.25">
      <c r="A486" s="17">
        <v>53720</v>
      </c>
      <c r="B486" s="18" t="s">
        <v>1657</v>
      </c>
    </row>
    <row r="487" spans="1:2" x14ac:dyDescent="0.25">
      <c r="A487" s="17">
        <v>53760</v>
      </c>
      <c r="B487" s="18" t="s">
        <v>1661</v>
      </c>
    </row>
    <row r="488" spans="1:2" x14ac:dyDescent="0.25">
      <c r="A488" s="17">
        <v>633</v>
      </c>
      <c r="B488" s="18" t="s">
        <v>1786</v>
      </c>
    </row>
    <row r="489" spans="1:2" x14ac:dyDescent="0.25">
      <c r="A489" s="17">
        <v>54260</v>
      </c>
      <c r="B489" s="18" t="s">
        <v>1706</v>
      </c>
    </row>
    <row r="490" spans="1:2" x14ac:dyDescent="0.25">
      <c r="A490" s="17">
        <v>926</v>
      </c>
      <c r="B490" s="18" t="s">
        <v>1796</v>
      </c>
    </row>
    <row r="491" spans="1:2" x14ac:dyDescent="0.25">
      <c r="A491" s="17">
        <v>1212</v>
      </c>
      <c r="B491" s="18" t="s">
        <v>1266</v>
      </c>
    </row>
    <row r="492" spans="1:2" x14ac:dyDescent="0.25">
      <c r="A492" s="17">
        <v>898</v>
      </c>
      <c r="B492" s="18" t="s">
        <v>1793</v>
      </c>
    </row>
    <row r="493" spans="1:2" x14ac:dyDescent="0.25">
      <c r="A493" s="17">
        <v>50980</v>
      </c>
      <c r="B493" s="18" t="s">
        <v>1406</v>
      </c>
    </row>
    <row r="494" spans="1:2" x14ac:dyDescent="0.25">
      <c r="A494" s="17">
        <v>2860</v>
      </c>
      <c r="B494" s="18" t="s">
        <v>1364</v>
      </c>
    </row>
    <row r="495" spans="1:2" x14ac:dyDescent="0.25">
      <c r="A495" s="17">
        <v>51240</v>
      </c>
      <c r="B495" s="18" t="s">
        <v>1419</v>
      </c>
    </row>
    <row r="496" spans="1:2" x14ac:dyDescent="0.25">
      <c r="A496" s="17">
        <v>5085</v>
      </c>
      <c r="B496" s="18" t="s">
        <v>1395</v>
      </c>
    </row>
    <row r="497" spans="1:2" x14ac:dyDescent="0.25">
      <c r="A497" s="17">
        <v>54680</v>
      </c>
      <c r="B497" s="18" t="s">
        <v>1739</v>
      </c>
    </row>
    <row r="498" spans="1:2" x14ac:dyDescent="0.25">
      <c r="A498" s="17">
        <v>2667</v>
      </c>
      <c r="B498" s="18" t="s">
        <v>1339</v>
      </c>
    </row>
    <row r="499" spans="1:2" x14ac:dyDescent="0.25">
      <c r="A499" s="17">
        <v>52060</v>
      </c>
      <c r="B499" s="18" t="s">
        <v>1249</v>
      </c>
    </row>
    <row r="500" spans="1:2" x14ac:dyDescent="0.25">
      <c r="A500" s="17">
        <v>52270</v>
      </c>
      <c r="B500" s="18" t="s">
        <v>1521</v>
      </c>
    </row>
    <row r="501" spans="1:2" x14ac:dyDescent="0.25">
      <c r="A501" s="17">
        <v>52840</v>
      </c>
      <c r="B501" s="18" t="s">
        <v>1577</v>
      </c>
    </row>
    <row r="502" spans="1:2" x14ac:dyDescent="0.25">
      <c r="A502" s="17">
        <v>52750</v>
      </c>
      <c r="B502" s="18" t="s">
        <v>1567</v>
      </c>
    </row>
    <row r="503" spans="1:2" x14ac:dyDescent="0.25">
      <c r="A503" s="17">
        <v>2768</v>
      </c>
      <c r="B503" s="18" t="s">
        <v>1359</v>
      </c>
    </row>
    <row r="504" spans="1:2" x14ac:dyDescent="0.25">
      <c r="A504" s="17">
        <v>52720</v>
      </c>
      <c r="B504" s="18" t="s">
        <v>1564</v>
      </c>
    </row>
    <row r="505" spans="1:2" x14ac:dyDescent="0.25">
      <c r="A505" s="17">
        <v>52630</v>
      </c>
      <c r="B505" s="18" t="s">
        <v>1556</v>
      </c>
    </row>
    <row r="506" spans="1:2" x14ac:dyDescent="0.25">
      <c r="A506" s="17">
        <v>52920</v>
      </c>
      <c r="B506" s="18" t="s">
        <v>1585</v>
      </c>
    </row>
    <row r="507" spans="1:2" x14ac:dyDescent="0.25">
      <c r="A507" s="17">
        <v>52340</v>
      </c>
      <c r="B507" s="18" t="s">
        <v>1528</v>
      </c>
    </row>
    <row r="508" spans="1:2" x14ac:dyDescent="0.25">
      <c r="A508" s="17">
        <v>5088</v>
      </c>
      <c r="B508" s="18" t="s">
        <v>1398</v>
      </c>
    </row>
    <row r="509" spans="1:2" x14ac:dyDescent="0.25">
      <c r="A509" s="17">
        <v>50960</v>
      </c>
      <c r="B509" s="18" t="s">
        <v>1404</v>
      </c>
    </row>
    <row r="510" spans="1:2" x14ac:dyDescent="0.25">
      <c r="A510" s="17">
        <v>54600</v>
      </c>
      <c r="B510" s="18" t="s">
        <v>1731</v>
      </c>
    </row>
    <row r="511" spans="1:2" x14ac:dyDescent="0.25">
      <c r="A511" s="17">
        <v>53840</v>
      </c>
      <c r="B511" s="18" t="s">
        <v>1669</v>
      </c>
    </row>
    <row r="512" spans="1:2" x14ac:dyDescent="0.25">
      <c r="A512" s="17">
        <v>2266</v>
      </c>
      <c r="B512" s="18" t="s">
        <v>1306</v>
      </c>
    </row>
    <row r="513" spans="1:2" x14ac:dyDescent="0.25">
      <c r="A513" s="17">
        <v>42</v>
      </c>
      <c r="B513" s="18" t="s">
        <v>1374</v>
      </c>
    </row>
    <row r="514" spans="1:2" x14ac:dyDescent="0.25">
      <c r="A514" s="17">
        <v>55260</v>
      </c>
      <c r="B514" s="18" t="s">
        <v>1783</v>
      </c>
    </row>
    <row r="515" spans="1:2" x14ac:dyDescent="0.25">
      <c r="A515" s="17">
        <v>54840</v>
      </c>
      <c r="B515" s="18" t="s">
        <v>1753</v>
      </c>
    </row>
    <row r="516" spans="1:2" x14ac:dyDescent="0.25">
      <c r="A516" s="17">
        <v>51800</v>
      </c>
      <c r="B516" s="18" t="s">
        <v>1475</v>
      </c>
    </row>
    <row r="517" spans="1:2" x14ac:dyDescent="0.25">
      <c r="A517" s="17">
        <v>52790</v>
      </c>
      <c r="B517" s="18" t="s">
        <v>1571</v>
      </c>
    </row>
    <row r="518" spans="1:2" x14ac:dyDescent="0.25">
      <c r="A518" s="17">
        <v>52290</v>
      </c>
      <c r="B518" s="18" t="s">
        <v>1523</v>
      </c>
    </row>
    <row r="519" spans="1:2" x14ac:dyDescent="0.25">
      <c r="A519" s="17">
        <v>52670</v>
      </c>
      <c r="B519" s="18" t="s">
        <v>1560</v>
      </c>
    </row>
    <row r="520" spans="1:2" x14ac:dyDescent="0.25">
      <c r="A520" s="17">
        <v>5037</v>
      </c>
      <c r="B520" s="18" t="s">
        <v>1383</v>
      </c>
    </row>
    <row r="521" spans="1:2" x14ac:dyDescent="0.25">
      <c r="A521" s="17">
        <v>52500</v>
      </c>
      <c r="B521" s="18" t="s">
        <v>1544</v>
      </c>
    </row>
    <row r="522" spans="1:2" x14ac:dyDescent="0.25">
      <c r="A522" s="17">
        <v>52260</v>
      </c>
      <c r="B522" s="18" t="s">
        <v>1520</v>
      </c>
    </row>
    <row r="523" spans="1:2" x14ac:dyDescent="0.25">
      <c r="A523" s="17">
        <v>54080</v>
      </c>
      <c r="B523" s="18" t="s">
        <v>1690</v>
      </c>
    </row>
    <row r="524" spans="1:2" x14ac:dyDescent="0.25">
      <c r="A524" s="17">
        <v>52740</v>
      </c>
      <c r="B524" s="18" t="s">
        <v>1566</v>
      </c>
    </row>
    <row r="525" spans="1:2" x14ac:dyDescent="0.25">
      <c r="A525" s="17">
        <v>51720</v>
      </c>
      <c r="B525" s="18" t="s">
        <v>1467</v>
      </c>
    </row>
    <row r="526" spans="1:2" x14ac:dyDescent="0.25">
      <c r="A526" s="17">
        <v>54290</v>
      </c>
      <c r="B526" s="18" t="s">
        <v>1708</v>
      </c>
    </row>
    <row r="527" spans="1:2" x14ac:dyDescent="0.25">
      <c r="A527" s="17">
        <v>51930</v>
      </c>
      <c r="B527" s="18" t="s">
        <v>1488</v>
      </c>
    </row>
    <row r="528" spans="1:2" x14ac:dyDescent="0.25">
      <c r="A528" s="17">
        <v>50760</v>
      </c>
      <c r="B528" s="18" t="s">
        <v>1391</v>
      </c>
    </row>
    <row r="529" spans="1:2" x14ac:dyDescent="0.25">
      <c r="A529" s="17">
        <v>2427</v>
      </c>
      <c r="B529" s="18" t="s">
        <v>1320</v>
      </c>
    </row>
    <row r="530" spans="1:2" x14ac:dyDescent="0.25">
      <c r="A530" s="17">
        <v>700</v>
      </c>
      <c r="B530" s="18" t="s">
        <v>1787</v>
      </c>
    </row>
    <row r="531" spans="1:2" x14ac:dyDescent="0.25">
      <c r="A531" s="17">
        <v>52890</v>
      </c>
      <c r="B531" s="18" t="s">
        <v>1582</v>
      </c>
    </row>
    <row r="532" spans="1:2" x14ac:dyDescent="0.25">
      <c r="A532" s="17">
        <v>54540</v>
      </c>
      <c r="B532" s="18" t="s">
        <v>1726</v>
      </c>
    </row>
    <row r="533" spans="1:2" x14ac:dyDescent="0.25">
      <c r="A533" s="17">
        <v>54640</v>
      </c>
      <c r="B533" s="18" t="s">
        <v>1735</v>
      </c>
    </row>
    <row r="534" spans="1:2" x14ac:dyDescent="0.25">
      <c r="A534" s="17">
        <v>52470</v>
      </c>
      <c r="B534" s="18" t="s">
        <v>1541</v>
      </c>
    </row>
    <row r="535" spans="1:2" x14ac:dyDescent="0.25">
      <c r="A535" s="17">
        <v>51410</v>
      </c>
      <c r="B535" s="18" t="s">
        <v>1436</v>
      </c>
    </row>
    <row r="536" spans="1:2" x14ac:dyDescent="0.25">
      <c r="A536" s="17">
        <v>53350</v>
      </c>
      <c r="B536" s="18" t="s">
        <v>1624</v>
      </c>
    </row>
    <row r="537" spans="1:2" x14ac:dyDescent="0.25">
      <c r="A537" s="17">
        <v>2683</v>
      </c>
      <c r="B537" s="18" t="s">
        <v>1341</v>
      </c>
    </row>
    <row r="538" spans="1:2" x14ac:dyDescent="0.25">
      <c r="A538" s="17">
        <v>1439</v>
      </c>
      <c r="B538" s="18" t="s">
        <v>1272</v>
      </c>
    </row>
    <row r="539" spans="1:2" x14ac:dyDescent="0.25">
      <c r="A539" s="17">
        <v>54400</v>
      </c>
      <c r="B539" s="18" t="s">
        <v>1714</v>
      </c>
    </row>
    <row r="540" spans="1:2" x14ac:dyDescent="0.25">
      <c r="A540" s="17">
        <v>54690</v>
      </c>
      <c r="B540" s="18" t="s">
        <v>1740</v>
      </c>
    </row>
    <row r="541" spans="1:2" x14ac:dyDescent="0.25">
      <c r="A541" s="17">
        <v>53790</v>
      </c>
      <c r="B541" s="18" t="s">
        <v>1664</v>
      </c>
    </row>
    <row r="542" spans="1:2" x14ac:dyDescent="0.25">
      <c r="A542" s="17">
        <v>54190</v>
      </c>
      <c r="B542" s="18" t="s">
        <v>1700</v>
      </c>
    </row>
    <row r="543" spans="1:2" x14ac:dyDescent="0.25">
      <c r="A543" s="17">
        <v>51530</v>
      </c>
      <c r="B543" s="18" t="s">
        <v>1447</v>
      </c>
    </row>
    <row r="544" spans="1:2" x14ac:dyDescent="0.25">
      <c r="A544" s="17">
        <v>54780</v>
      </c>
      <c r="B544" s="18" t="s">
        <v>1748</v>
      </c>
    </row>
    <row r="545" spans="1:2" x14ac:dyDescent="0.25">
      <c r="A545" s="17">
        <v>52280</v>
      </c>
      <c r="B545" s="18" t="s">
        <v>1522</v>
      </c>
    </row>
    <row r="546" spans="1:2" x14ac:dyDescent="0.25">
      <c r="A546" s="17">
        <v>52580</v>
      </c>
      <c r="B546" s="18" t="s">
        <v>1551</v>
      </c>
    </row>
    <row r="547" spans="1:2" x14ac:dyDescent="0.25">
      <c r="A547" s="17">
        <v>53420</v>
      </c>
      <c r="B547" s="18" t="s">
        <v>1631</v>
      </c>
    </row>
    <row r="548" spans="1:2" x14ac:dyDescent="0.25">
      <c r="A548" s="17">
        <v>2500</v>
      </c>
      <c r="B548" s="18" t="s">
        <v>1324</v>
      </c>
    </row>
    <row r="549" spans="1:2" x14ac:dyDescent="0.25">
      <c r="A549" s="17">
        <v>53050</v>
      </c>
      <c r="B549" s="18" t="s">
        <v>1252</v>
      </c>
    </row>
    <row r="550" spans="1:2" x14ac:dyDescent="0.25">
      <c r="A550" s="17">
        <v>1046</v>
      </c>
      <c r="B550" s="18" t="s">
        <v>1260</v>
      </c>
    </row>
    <row r="551" spans="1:2" x14ac:dyDescent="0.25">
      <c r="A551" s="17">
        <v>51910</v>
      </c>
      <c r="B551" s="18" t="s">
        <v>1486</v>
      </c>
    </row>
    <row r="552" spans="1:2" x14ac:dyDescent="0.25">
      <c r="A552" s="17">
        <v>51160</v>
      </c>
      <c r="B552" s="18" t="s">
        <v>1412</v>
      </c>
    </row>
    <row r="553" spans="1:2" x14ac:dyDescent="0.25">
      <c r="A553" s="17">
        <v>52770</v>
      </c>
      <c r="B553" s="18" t="s">
        <v>1569</v>
      </c>
    </row>
    <row r="554" spans="1:2" x14ac:dyDescent="0.25">
      <c r="A554" s="17">
        <v>54630</v>
      </c>
      <c r="B554" s="18" t="s">
        <v>1734</v>
      </c>
    </row>
    <row r="555" spans="1:2" x14ac:dyDescent="0.25">
      <c r="A555" s="17">
        <v>2326</v>
      </c>
      <c r="B555" s="18" t="s">
        <v>1314</v>
      </c>
    </row>
    <row r="556" spans="1:2" x14ac:dyDescent="0.25">
      <c r="A556" s="17">
        <v>2385</v>
      </c>
      <c r="B556" s="18" t="s">
        <v>1316</v>
      </c>
    </row>
    <row r="557" spans="1:2" x14ac:dyDescent="0.25">
      <c r="A557" s="17">
        <v>51940</v>
      </c>
      <c r="B557" s="18" t="s">
        <v>1489</v>
      </c>
    </row>
    <row r="558" spans="1:2" x14ac:dyDescent="0.25">
      <c r="A558" s="17">
        <v>53150</v>
      </c>
      <c r="B558" s="18" t="s">
        <v>1253</v>
      </c>
    </row>
    <row r="559" spans="1:2" x14ac:dyDescent="0.25">
      <c r="A559" s="17">
        <v>53880</v>
      </c>
      <c r="B559" s="18" t="s">
        <v>1673</v>
      </c>
    </row>
    <row r="560" spans="1:2" x14ac:dyDescent="0.25">
      <c r="A560" s="17">
        <v>51670</v>
      </c>
      <c r="B560" s="18" t="s">
        <v>1462</v>
      </c>
    </row>
    <row r="561" spans="1:2" x14ac:dyDescent="0.25">
      <c r="A561" s="17">
        <v>53090</v>
      </c>
      <c r="B561" s="18" t="s">
        <v>1600</v>
      </c>
    </row>
    <row r="562" spans="1:2" x14ac:dyDescent="0.25">
      <c r="A562" s="17">
        <v>52860</v>
      </c>
      <c r="B562" s="18" t="s">
        <v>1579</v>
      </c>
    </row>
    <row r="563" spans="1:2" x14ac:dyDescent="0.25">
      <c r="A563" s="17">
        <v>54040</v>
      </c>
      <c r="B563" s="18" t="s">
        <v>1254</v>
      </c>
    </row>
    <row r="564" spans="1:2" x14ac:dyDescent="0.25">
      <c r="A564" s="17">
        <v>53250</v>
      </c>
      <c r="B564" s="18" t="s">
        <v>1615</v>
      </c>
    </row>
    <row r="565" spans="1:2" x14ac:dyDescent="0.25">
      <c r="A565" s="17">
        <v>53220</v>
      </c>
      <c r="B565" s="18" t="s">
        <v>1612</v>
      </c>
    </row>
    <row r="566" spans="1:2" x14ac:dyDescent="0.25">
      <c r="A566" s="17">
        <v>52010</v>
      </c>
      <c r="B566" s="18" t="s">
        <v>1496</v>
      </c>
    </row>
    <row r="567" spans="1:2" x14ac:dyDescent="0.25">
      <c r="A567" s="17">
        <v>52020</v>
      </c>
      <c r="B567" s="18" t="s">
        <v>1497</v>
      </c>
    </row>
    <row r="568" spans="1:2" x14ac:dyDescent="0.25">
      <c r="A568" s="17">
        <v>54820</v>
      </c>
      <c r="B568" s="18" t="s">
        <v>1255</v>
      </c>
    </row>
    <row r="569" spans="1:2" x14ac:dyDescent="0.25">
      <c r="A569" s="17">
        <v>51290</v>
      </c>
      <c r="B569" s="18" t="s">
        <v>1424</v>
      </c>
    </row>
    <row r="570" spans="1:2" x14ac:dyDescent="0.25">
      <c r="A570" s="17">
        <v>54620</v>
      </c>
      <c r="B570" s="18" t="s">
        <v>1733</v>
      </c>
    </row>
    <row r="571" spans="1:2" x14ac:dyDescent="0.25">
      <c r="A571" s="17">
        <v>54350</v>
      </c>
      <c r="B571" s="18" t="s">
        <v>1256</v>
      </c>
    </row>
    <row r="572" spans="1:2" x14ac:dyDescent="0.25">
      <c r="A572" s="17">
        <v>26620</v>
      </c>
      <c r="B572" s="18" t="s">
        <v>1338</v>
      </c>
    </row>
    <row r="573" spans="1:2" x14ac:dyDescent="0.25">
      <c r="A573" s="17">
        <v>53500</v>
      </c>
      <c r="B573" s="18" t="s">
        <v>1637</v>
      </c>
    </row>
    <row r="574" spans="1:2" x14ac:dyDescent="0.25">
      <c r="A574" s="17">
        <v>53460</v>
      </c>
      <c r="B574" s="18" t="s">
        <v>1634</v>
      </c>
    </row>
    <row r="575" spans="1:2" x14ac:dyDescent="0.25">
      <c r="A575" s="17">
        <v>53340</v>
      </c>
      <c r="B575" s="18" t="s">
        <v>1623</v>
      </c>
    </row>
    <row r="576" spans="1:2" x14ac:dyDescent="0.25">
      <c r="A576" s="17">
        <v>2471</v>
      </c>
      <c r="B576" s="18" t="s">
        <v>1322</v>
      </c>
    </row>
    <row r="577" spans="1:2" x14ac:dyDescent="0.25">
      <c r="A577" s="17">
        <v>1033</v>
      </c>
      <c r="B577" s="18" t="s">
        <v>1259</v>
      </c>
    </row>
    <row r="578" spans="1:2" x14ac:dyDescent="0.25">
      <c r="A578" s="17">
        <v>929</v>
      </c>
      <c r="B578" s="18" t="s">
        <v>1797</v>
      </c>
    </row>
    <row r="579" spans="1:2" x14ac:dyDescent="0.25">
      <c r="A579" s="17">
        <v>54550</v>
      </c>
      <c r="B579" s="18" t="s">
        <v>1727</v>
      </c>
    </row>
    <row r="580" spans="1:2" x14ac:dyDescent="0.25">
      <c r="A580" s="17">
        <v>54810</v>
      </c>
      <c r="B580" s="18" t="s">
        <v>1751</v>
      </c>
    </row>
    <row r="581" spans="1:2" x14ac:dyDescent="0.25">
      <c r="A581" s="17">
        <v>53890</v>
      </c>
      <c r="B581" s="18" t="s">
        <v>1674</v>
      </c>
    </row>
    <row r="582" spans="1:2" x14ac:dyDescent="0.25">
      <c r="A582" s="17">
        <v>54320</v>
      </c>
      <c r="B582" s="18" t="s">
        <v>1710</v>
      </c>
    </row>
    <row r="583" spans="1:2" x14ac:dyDescent="0.25">
      <c r="A583" s="17">
        <v>53800</v>
      </c>
      <c r="B583" s="18" t="s">
        <v>1665</v>
      </c>
    </row>
    <row r="584" spans="1:2" x14ac:dyDescent="0.25">
      <c r="A584" s="17">
        <v>2230</v>
      </c>
      <c r="B584" s="18" t="s">
        <v>1299</v>
      </c>
    </row>
    <row r="585" spans="1:2" x14ac:dyDescent="0.25">
      <c r="A585" s="17">
        <v>54200</v>
      </c>
      <c r="B585" s="18" t="s">
        <v>1701</v>
      </c>
    </row>
    <row r="586" spans="1:2" x14ac:dyDescent="0.25">
      <c r="A586" s="17">
        <v>2594</v>
      </c>
      <c r="B586" s="18" t="s">
        <v>1329</v>
      </c>
    </row>
    <row r="587" spans="1:2" x14ac:dyDescent="0.25">
      <c r="A587" s="17">
        <v>53780</v>
      </c>
      <c r="B587" s="18" t="s">
        <v>1663</v>
      </c>
    </row>
    <row r="588" spans="1:2" x14ac:dyDescent="0.25">
      <c r="A588" s="17">
        <v>50810</v>
      </c>
      <c r="B588" s="18" t="s">
        <v>1394</v>
      </c>
    </row>
    <row r="589" spans="1:2" x14ac:dyDescent="0.25">
      <c r="A589" s="17">
        <v>52680</v>
      </c>
      <c r="B589" s="18" t="s">
        <v>1561</v>
      </c>
    </row>
    <row r="590" spans="1:2" x14ac:dyDescent="0.25">
      <c r="A590" s="17">
        <v>54910</v>
      </c>
      <c r="B590" s="18" t="s">
        <v>1257</v>
      </c>
    </row>
    <row r="591" spans="1:2" x14ac:dyDescent="0.25">
      <c r="A591" s="17">
        <v>51680</v>
      </c>
      <c r="B591" s="18" t="s">
        <v>1463</v>
      </c>
    </row>
    <row r="592" spans="1:2" x14ac:dyDescent="0.25">
      <c r="A592" s="17">
        <v>54560</v>
      </c>
      <c r="B592" s="18" t="s">
        <v>1728</v>
      </c>
    </row>
  </sheetData>
  <sortState ref="A1:B596">
    <sortCondition ref="B1:B59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"/>
  <sheetViews>
    <sheetView workbookViewId="0">
      <selection sqref="A1:XFD1048576"/>
    </sheetView>
  </sheetViews>
  <sheetFormatPr baseColWidth="10" defaultRowHeight="15" x14ac:dyDescent="0.25"/>
  <sheetData>
    <row r="1" spans="1:21" x14ac:dyDescent="0.25">
      <c r="A1" t="s">
        <v>7</v>
      </c>
      <c r="B1" t="s">
        <v>1876</v>
      </c>
      <c r="D1" t="s">
        <v>1966</v>
      </c>
      <c r="E1" t="s">
        <v>1879</v>
      </c>
      <c r="F1" t="s">
        <v>1967</v>
      </c>
      <c r="G1" t="s">
        <v>9</v>
      </c>
      <c r="H1" t="s">
        <v>1877</v>
      </c>
      <c r="I1" t="s">
        <v>1878</v>
      </c>
      <c r="J1" t="s">
        <v>1968</v>
      </c>
      <c r="K1" t="s">
        <v>1969</v>
      </c>
      <c r="L1" t="s">
        <v>1970</v>
      </c>
      <c r="M1" t="s">
        <v>1971</v>
      </c>
      <c r="N1" t="s">
        <v>1972</v>
      </c>
      <c r="O1" t="s">
        <v>1973</v>
      </c>
      <c r="P1" t="s">
        <v>1974</v>
      </c>
      <c r="Q1" t="s">
        <v>1975</v>
      </c>
      <c r="R1" t="s">
        <v>1976</v>
      </c>
      <c r="S1" t="s">
        <v>1977</v>
      </c>
      <c r="T1" t="s">
        <v>1978</v>
      </c>
      <c r="U1" t="s">
        <v>1979</v>
      </c>
    </row>
    <row r="2" spans="1:21" x14ac:dyDescent="0.25">
      <c r="A2" t="s">
        <v>60</v>
      </c>
      <c r="B2" s="41">
        <v>1002</v>
      </c>
      <c r="C2" t="s">
        <v>1258</v>
      </c>
      <c r="D2" t="s">
        <v>2166</v>
      </c>
      <c r="E2" t="s">
        <v>1902</v>
      </c>
      <c r="F2" s="37">
        <v>116.549666418063</v>
      </c>
      <c r="G2">
        <v>4545.4369903044571</v>
      </c>
      <c r="H2" t="s">
        <v>2898</v>
      </c>
      <c r="I2" s="39" t="s">
        <v>2899</v>
      </c>
      <c r="J2" t="s">
        <v>2900</v>
      </c>
      <c r="K2" t="s">
        <v>2901</v>
      </c>
      <c r="L2" t="s">
        <v>1984</v>
      </c>
      <c r="M2" t="s">
        <v>2901</v>
      </c>
      <c r="N2" s="39" t="s">
        <v>2902</v>
      </c>
      <c r="O2">
        <v>33351</v>
      </c>
      <c r="Q2" t="s">
        <v>2901</v>
      </c>
      <c r="T2" t="s">
        <v>2901</v>
      </c>
    </row>
    <row r="3" spans="1:21" x14ac:dyDescent="0.25">
      <c r="A3" t="s">
        <v>62</v>
      </c>
      <c r="B3" s="41">
        <v>1033</v>
      </c>
      <c r="C3" t="s">
        <v>1259</v>
      </c>
      <c r="D3" t="s">
        <v>1980</v>
      </c>
      <c r="E3" s="40" t="s">
        <v>1981</v>
      </c>
      <c r="F3" s="37">
        <v>233.48</v>
      </c>
      <c r="G3">
        <v>9105.7199999999993</v>
      </c>
      <c r="H3" t="s">
        <v>1982</v>
      </c>
      <c r="I3" s="39" t="s">
        <v>1983</v>
      </c>
      <c r="J3" t="s">
        <v>2903</v>
      </c>
      <c r="K3" t="s">
        <v>2901</v>
      </c>
      <c r="L3" t="s">
        <v>1984</v>
      </c>
      <c r="M3" t="s">
        <v>2901</v>
      </c>
      <c r="N3" s="39" t="s">
        <v>2904</v>
      </c>
      <c r="O3">
        <v>32782</v>
      </c>
      <c r="Q3" t="s">
        <v>2905</v>
      </c>
      <c r="T3" t="s">
        <v>2906</v>
      </c>
    </row>
    <row r="4" spans="1:21" x14ac:dyDescent="0.25">
      <c r="A4" t="s">
        <v>64</v>
      </c>
      <c r="B4" s="41">
        <v>1046</v>
      </c>
      <c r="C4" t="s">
        <v>1260</v>
      </c>
      <c r="D4" t="s">
        <v>1985</v>
      </c>
      <c r="E4" t="s">
        <v>1986</v>
      </c>
      <c r="F4" s="37">
        <v>151.54</v>
      </c>
      <c r="G4">
        <v>5910.06</v>
      </c>
      <c r="H4" t="s">
        <v>1987</v>
      </c>
      <c r="I4" s="39" t="s">
        <v>1988</v>
      </c>
      <c r="J4" t="s">
        <v>2907</v>
      </c>
      <c r="K4" t="s">
        <v>2901</v>
      </c>
      <c r="L4" t="s">
        <v>1984</v>
      </c>
      <c r="M4" t="s">
        <v>2901</v>
      </c>
      <c r="N4" s="39" t="s">
        <v>2908</v>
      </c>
      <c r="O4">
        <v>36985</v>
      </c>
      <c r="Q4" t="s">
        <v>2909</v>
      </c>
      <c r="T4" t="s">
        <v>2906</v>
      </c>
    </row>
    <row r="5" spans="1:21" x14ac:dyDescent="0.25">
      <c r="A5" t="s">
        <v>66</v>
      </c>
      <c r="B5" s="41">
        <v>1093</v>
      </c>
      <c r="C5" t="s">
        <v>1261</v>
      </c>
      <c r="D5" t="s">
        <v>13</v>
      </c>
      <c r="E5" t="s">
        <v>1989</v>
      </c>
      <c r="F5" s="37">
        <v>154.95834457164801</v>
      </c>
      <c r="G5">
        <v>6043.3754382942725</v>
      </c>
      <c r="H5" t="s">
        <v>1990</v>
      </c>
      <c r="I5" s="39" t="s">
        <v>1991</v>
      </c>
      <c r="J5" t="s">
        <v>2910</v>
      </c>
      <c r="K5" t="s">
        <v>2901</v>
      </c>
      <c r="L5" t="s">
        <v>1984</v>
      </c>
      <c r="M5" t="s">
        <v>2901</v>
      </c>
      <c r="N5" s="39" t="s">
        <v>2911</v>
      </c>
      <c r="O5">
        <v>32813</v>
      </c>
      <c r="Q5" t="s">
        <v>2912</v>
      </c>
      <c r="T5" t="s">
        <v>2913</v>
      </c>
    </row>
    <row r="6" spans="1:21" x14ac:dyDescent="0.25">
      <c r="A6" t="s">
        <v>68</v>
      </c>
      <c r="B6" s="41">
        <v>1105</v>
      </c>
      <c r="C6" t="s">
        <v>1262</v>
      </c>
      <c r="D6" t="s">
        <v>1992</v>
      </c>
      <c r="E6" t="s">
        <v>1981</v>
      </c>
      <c r="F6" s="37">
        <v>233.48</v>
      </c>
      <c r="G6">
        <v>9105.7199999999993</v>
      </c>
      <c r="H6" t="s">
        <v>1993</v>
      </c>
      <c r="I6" s="39" t="s">
        <v>1994</v>
      </c>
      <c r="J6" t="s">
        <v>2914</v>
      </c>
      <c r="K6" t="s">
        <v>2901</v>
      </c>
      <c r="L6" t="s">
        <v>1984</v>
      </c>
      <c r="M6" t="s">
        <v>2901</v>
      </c>
      <c r="N6" s="39" t="s">
        <v>2915</v>
      </c>
      <c r="O6">
        <v>32745</v>
      </c>
      <c r="Q6" t="s">
        <v>2916</v>
      </c>
      <c r="T6" t="s">
        <v>2906</v>
      </c>
    </row>
    <row r="7" spans="1:21" x14ac:dyDescent="0.25">
      <c r="A7" t="s">
        <v>70</v>
      </c>
      <c r="B7" s="41">
        <v>1147</v>
      </c>
      <c r="C7" t="s">
        <v>1263</v>
      </c>
      <c r="D7" t="s">
        <v>14</v>
      </c>
      <c r="E7" t="s">
        <v>2039</v>
      </c>
      <c r="F7" s="37">
        <v>232.03433729652701</v>
      </c>
      <c r="G7">
        <v>9049.3391545645536</v>
      </c>
      <c r="H7" t="s">
        <v>2917</v>
      </c>
      <c r="I7" s="39" t="s">
        <v>2918</v>
      </c>
      <c r="J7" t="s">
        <v>2919</v>
      </c>
      <c r="K7" t="s">
        <v>2901</v>
      </c>
      <c r="L7" t="s">
        <v>2032</v>
      </c>
      <c r="M7" t="s">
        <v>2901</v>
      </c>
      <c r="N7" s="39" t="s">
        <v>2920</v>
      </c>
      <c r="O7">
        <v>33302</v>
      </c>
      <c r="Q7" t="s">
        <v>2921</v>
      </c>
      <c r="T7" t="s">
        <v>2906</v>
      </c>
    </row>
    <row r="8" spans="1:21" x14ac:dyDescent="0.25">
      <c r="A8" t="s">
        <v>72</v>
      </c>
      <c r="B8" s="41">
        <v>1159</v>
      </c>
      <c r="C8" t="s">
        <v>1264</v>
      </c>
      <c r="D8" t="s">
        <v>14</v>
      </c>
      <c r="E8" t="s">
        <v>1892</v>
      </c>
      <c r="F8" s="37">
        <v>151.53134606741301</v>
      </c>
      <c r="G8">
        <v>5909.7224966291078</v>
      </c>
      <c r="H8" t="s">
        <v>2922</v>
      </c>
      <c r="I8" s="39" t="s">
        <v>2923</v>
      </c>
      <c r="J8" t="s">
        <v>2924</v>
      </c>
      <c r="K8" t="s">
        <v>2901</v>
      </c>
      <c r="L8" t="s">
        <v>2032</v>
      </c>
      <c r="M8" t="s">
        <v>2901</v>
      </c>
      <c r="N8" s="39" t="s">
        <v>2925</v>
      </c>
      <c r="O8">
        <v>32783</v>
      </c>
      <c r="Q8" t="s">
        <v>2901</v>
      </c>
      <c r="T8" t="s">
        <v>2901</v>
      </c>
    </row>
    <row r="9" spans="1:21" x14ac:dyDescent="0.25">
      <c r="A9" t="s">
        <v>74</v>
      </c>
      <c r="B9" s="41">
        <v>1192</v>
      </c>
      <c r="C9" t="s">
        <v>1265</v>
      </c>
      <c r="D9" t="s">
        <v>13</v>
      </c>
      <c r="E9" t="s">
        <v>1995</v>
      </c>
      <c r="F9" s="37">
        <v>241.07917</v>
      </c>
      <c r="G9">
        <v>9402.08763</v>
      </c>
      <c r="H9" t="s">
        <v>1996</v>
      </c>
      <c r="I9" s="39" t="s">
        <v>1997</v>
      </c>
      <c r="J9" t="s">
        <v>2926</v>
      </c>
      <c r="K9" t="s">
        <v>2901</v>
      </c>
      <c r="L9" t="s">
        <v>1984</v>
      </c>
      <c r="M9" t="s">
        <v>2901</v>
      </c>
      <c r="N9" s="39" t="s">
        <v>2927</v>
      </c>
      <c r="O9">
        <v>32888</v>
      </c>
      <c r="Q9" t="s">
        <v>2928</v>
      </c>
      <c r="T9" t="s">
        <v>2906</v>
      </c>
    </row>
    <row r="10" spans="1:21" x14ac:dyDescent="0.25">
      <c r="A10" t="s">
        <v>76</v>
      </c>
      <c r="B10" s="41">
        <v>1212</v>
      </c>
      <c r="C10" t="s">
        <v>1266</v>
      </c>
      <c r="D10" t="s">
        <v>13</v>
      </c>
      <c r="E10" t="s">
        <v>1995</v>
      </c>
      <c r="F10" s="37">
        <v>241.08279173117199</v>
      </c>
      <c r="G10">
        <v>9402.2288775157085</v>
      </c>
      <c r="H10" t="s">
        <v>1998</v>
      </c>
      <c r="I10" s="39" t="s">
        <v>1999</v>
      </c>
      <c r="J10" t="s">
        <v>2929</v>
      </c>
      <c r="K10" t="s">
        <v>2901</v>
      </c>
      <c r="L10" t="s">
        <v>1984</v>
      </c>
      <c r="M10" t="s">
        <v>2901</v>
      </c>
      <c r="N10" s="39" t="s">
        <v>2930</v>
      </c>
      <c r="O10">
        <v>32843</v>
      </c>
      <c r="Q10" t="s">
        <v>2931</v>
      </c>
      <c r="T10" t="s">
        <v>2906</v>
      </c>
    </row>
    <row r="11" spans="1:21" x14ac:dyDescent="0.25">
      <c r="A11" t="s">
        <v>78</v>
      </c>
      <c r="B11" s="41">
        <v>12250</v>
      </c>
      <c r="C11" t="s">
        <v>1267</v>
      </c>
      <c r="D11" t="s">
        <v>20</v>
      </c>
      <c r="E11" s="40" t="s">
        <v>2003</v>
      </c>
      <c r="F11" s="37">
        <v>78.370343999937205</v>
      </c>
      <c r="G11">
        <v>3056.4434159975513</v>
      </c>
      <c r="H11" t="s">
        <v>2932</v>
      </c>
      <c r="I11" s="39" t="s">
        <v>2932</v>
      </c>
      <c r="J11" t="s">
        <v>2933</v>
      </c>
      <c r="K11" t="s">
        <v>2901</v>
      </c>
      <c r="L11" t="s">
        <v>1984</v>
      </c>
      <c r="M11" t="s">
        <v>2901</v>
      </c>
      <c r="N11" s="39" t="s">
        <v>2934</v>
      </c>
      <c r="O11">
        <v>32752</v>
      </c>
      <c r="Q11" t="s">
        <v>2901</v>
      </c>
      <c r="T11" t="s">
        <v>2901</v>
      </c>
    </row>
    <row r="12" spans="1:21" x14ac:dyDescent="0.25">
      <c r="A12" t="s">
        <v>80</v>
      </c>
      <c r="B12" s="41">
        <v>1232</v>
      </c>
      <c r="C12" t="s">
        <v>1268</v>
      </c>
      <c r="D12" t="s">
        <v>50</v>
      </c>
      <c r="E12" t="s">
        <v>2000</v>
      </c>
      <c r="F12" s="37">
        <v>199.73</v>
      </c>
      <c r="G12">
        <v>7789.47</v>
      </c>
      <c r="H12" t="s">
        <v>2001</v>
      </c>
      <c r="I12" s="39" t="s">
        <v>2002</v>
      </c>
      <c r="J12" t="s">
        <v>2935</v>
      </c>
      <c r="K12" t="s">
        <v>2901</v>
      </c>
      <c r="L12" t="s">
        <v>1984</v>
      </c>
      <c r="M12" t="s">
        <v>2901</v>
      </c>
      <c r="N12" s="39" t="s">
        <v>2936</v>
      </c>
      <c r="O12">
        <v>32923</v>
      </c>
      <c r="Q12" t="s">
        <v>2937</v>
      </c>
      <c r="T12" t="s">
        <v>2906</v>
      </c>
    </row>
    <row r="13" spans="1:21" x14ac:dyDescent="0.25">
      <c r="A13" t="s">
        <v>82</v>
      </c>
      <c r="B13" s="41">
        <v>1268</v>
      </c>
      <c r="C13" t="s">
        <v>1269</v>
      </c>
      <c r="D13" t="s">
        <v>53</v>
      </c>
      <c r="E13" t="s">
        <v>2003</v>
      </c>
      <c r="F13" s="37">
        <v>154.96135381856601</v>
      </c>
      <c r="G13">
        <v>6043.4927989240741</v>
      </c>
      <c r="H13" t="s">
        <v>2004</v>
      </c>
      <c r="I13" s="39" t="s">
        <v>2005</v>
      </c>
      <c r="J13" t="s">
        <v>2938</v>
      </c>
      <c r="K13" t="s">
        <v>2901</v>
      </c>
      <c r="L13" t="s">
        <v>1984</v>
      </c>
      <c r="M13" t="s">
        <v>2901</v>
      </c>
      <c r="N13" s="39" t="s">
        <v>2939</v>
      </c>
      <c r="O13">
        <v>33144</v>
      </c>
      <c r="Q13" t="s">
        <v>2940</v>
      </c>
      <c r="T13" t="s">
        <v>2906</v>
      </c>
    </row>
    <row r="14" spans="1:21" x14ac:dyDescent="0.25">
      <c r="A14" t="s">
        <v>84</v>
      </c>
      <c r="B14" s="41">
        <v>1271</v>
      </c>
      <c r="C14" t="s">
        <v>1270</v>
      </c>
      <c r="D14" t="s">
        <v>2135</v>
      </c>
      <c r="E14" t="s">
        <v>2006</v>
      </c>
      <c r="F14" s="37">
        <v>75.867999999900306</v>
      </c>
      <c r="G14">
        <v>2958.8519999961118</v>
      </c>
      <c r="H14" t="s">
        <v>2941</v>
      </c>
      <c r="I14" s="39" t="s">
        <v>2942</v>
      </c>
      <c r="J14" t="s">
        <v>2943</v>
      </c>
      <c r="K14" t="s">
        <v>2901</v>
      </c>
      <c r="L14" t="s">
        <v>1984</v>
      </c>
      <c r="M14" t="s">
        <v>2901</v>
      </c>
      <c r="N14" s="39" t="s">
        <v>2944</v>
      </c>
      <c r="O14">
        <v>36108</v>
      </c>
      <c r="Q14" t="s">
        <v>2901</v>
      </c>
      <c r="T14" t="s">
        <v>2901</v>
      </c>
    </row>
    <row r="15" spans="1:21" x14ac:dyDescent="0.25">
      <c r="A15" t="s">
        <v>86</v>
      </c>
      <c r="B15" s="41">
        <v>1289</v>
      </c>
      <c r="C15" t="s">
        <v>1271</v>
      </c>
      <c r="D15" t="s">
        <v>56</v>
      </c>
      <c r="E15" t="s">
        <v>2006</v>
      </c>
      <c r="F15" s="37">
        <v>199.73</v>
      </c>
      <c r="G15">
        <v>7789.47</v>
      </c>
      <c r="H15" t="s">
        <v>2007</v>
      </c>
      <c r="I15" s="39" t="s">
        <v>2008</v>
      </c>
      <c r="J15" t="s">
        <v>2945</v>
      </c>
      <c r="K15" t="s">
        <v>2901</v>
      </c>
      <c r="L15" t="s">
        <v>1984</v>
      </c>
      <c r="M15" t="s">
        <v>2901</v>
      </c>
      <c r="N15" s="39" t="s">
        <v>2946</v>
      </c>
      <c r="O15">
        <v>33178</v>
      </c>
      <c r="Q15" t="s">
        <v>2947</v>
      </c>
      <c r="T15" t="s">
        <v>2906</v>
      </c>
    </row>
    <row r="16" spans="1:21" x14ac:dyDescent="0.25">
      <c r="A16" t="s">
        <v>88</v>
      </c>
      <c r="B16" s="41">
        <v>1439</v>
      </c>
      <c r="C16" t="s">
        <v>1272</v>
      </c>
      <c r="D16" t="s">
        <v>2009</v>
      </c>
      <c r="E16" t="s">
        <v>2006</v>
      </c>
      <c r="F16" s="37">
        <v>151.52545797161599</v>
      </c>
      <c r="G16">
        <v>5909.492860893024</v>
      </c>
      <c r="H16" t="s">
        <v>2010</v>
      </c>
      <c r="I16" s="39" t="s">
        <v>2011</v>
      </c>
      <c r="J16" t="s">
        <v>2948</v>
      </c>
      <c r="K16" t="s">
        <v>2901</v>
      </c>
      <c r="L16" t="s">
        <v>1984</v>
      </c>
      <c r="M16" t="s">
        <v>2901</v>
      </c>
      <c r="N16" s="39" t="s">
        <v>2949</v>
      </c>
      <c r="O16">
        <v>33538</v>
      </c>
      <c r="Q16" t="s">
        <v>2950</v>
      </c>
      <c r="T16" t="s">
        <v>2906</v>
      </c>
    </row>
    <row r="17" spans="1:20" x14ac:dyDescent="0.25">
      <c r="A17" t="s">
        <v>90</v>
      </c>
      <c r="B17" s="41">
        <v>14910</v>
      </c>
      <c r="C17" t="s">
        <v>1273</v>
      </c>
      <c r="D17" t="s">
        <v>1185</v>
      </c>
      <c r="E17" t="s">
        <v>2000</v>
      </c>
      <c r="F17" s="37">
        <v>199.73037020451599</v>
      </c>
      <c r="G17">
        <v>7789.4844379761244</v>
      </c>
      <c r="H17" t="s">
        <v>2012</v>
      </c>
      <c r="I17" s="39" t="s">
        <v>2013</v>
      </c>
      <c r="J17" t="s">
        <v>2951</v>
      </c>
      <c r="K17" t="s">
        <v>2901</v>
      </c>
      <c r="L17" t="s">
        <v>1984</v>
      </c>
      <c r="M17" t="s">
        <v>2901</v>
      </c>
      <c r="N17" s="39" t="s">
        <v>2952</v>
      </c>
      <c r="O17">
        <v>37998</v>
      </c>
      <c r="Q17" t="s">
        <v>2953</v>
      </c>
      <c r="T17" t="s">
        <v>2906</v>
      </c>
    </row>
    <row r="18" spans="1:20" x14ac:dyDescent="0.25">
      <c r="A18" t="s">
        <v>92</v>
      </c>
      <c r="B18" s="41">
        <v>1506</v>
      </c>
      <c r="C18" t="s">
        <v>1274</v>
      </c>
      <c r="D18" t="s">
        <v>48</v>
      </c>
      <c r="E18" t="s">
        <v>1902</v>
      </c>
      <c r="F18" s="37">
        <v>148.07658559812199</v>
      </c>
      <c r="G18">
        <v>5774.9868383267576</v>
      </c>
      <c r="H18" t="s">
        <v>2014</v>
      </c>
      <c r="I18" s="39" t="s">
        <v>2015</v>
      </c>
      <c r="J18" t="s">
        <v>2954</v>
      </c>
      <c r="K18" t="s">
        <v>2901</v>
      </c>
      <c r="L18" t="s">
        <v>1984</v>
      </c>
      <c r="M18" t="s">
        <v>2901</v>
      </c>
      <c r="N18" s="39" t="s">
        <v>2955</v>
      </c>
      <c r="O18">
        <v>33578</v>
      </c>
      <c r="Q18" t="s">
        <v>2956</v>
      </c>
      <c r="T18" t="s">
        <v>2906</v>
      </c>
    </row>
    <row r="19" spans="1:20" x14ac:dyDescent="0.25">
      <c r="A19" t="s">
        <v>94</v>
      </c>
      <c r="B19" s="41">
        <v>15070</v>
      </c>
      <c r="C19" t="s">
        <v>1275</v>
      </c>
      <c r="D19" t="s">
        <v>13</v>
      </c>
      <c r="E19" t="s">
        <v>2003</v>
      </c>
      <c r="F19" s="37">
        <v>154.95558647336699</v>
      </c>
      <c r="G19">
        <v>6043.2678724613124</v>
      </c>
      <c r="H19" t="s">
        <v>2016</v>
      </c>
      <c r="I19" s="39" t="s">
        <v>2017</v>
      </c>
      <c r="J19" t="s">
        <v>2957</v>
      </c>
      <c r="K19" t="s">
        <v>2901</v>
      </c>
      <c r="L19" t="s">
        <v>1984</v>
      </c>
      <c r="M19" t="s">
        <v>2901</v>
      </c>
      <c r="N19" s="39" t="s">
        <v>2958</v>
      </c>
      <c r="O19">
        <v>38426</v>
      </c>
      <c r="Q19" t="s">
        <v>2959</v>
      </c>
      <c r="T19" t="s">
        <v>2906</v>
      </c>
    </row>
    <row r="20" spans="1:20" x14ac:dyDescent="0.25">
      <c r="A20" t="s">
        <v>96</v>
      </c>
      <c r="B20" s="41">
        <v>1511</v>
      </c>
      <c r="C20" t="s">
        <v>1276</v>
      </c>
      <c r="D20" t="s">
        <v>56</v>
      </c>
      <c r="E20" t="s">
        <v>2000</v>
      </c>
      <c r="F20" s="37">
        <v>199.72666099479699</v>
      </c>
      <c r="G20">
        <v>7789.3397787970825</v>
      </c>
      <c r="H20" t="s">
        <v>2018</v>
      </c>
      <c r="I20" s="39" t="s">
        <v>2019</v>
      </c>
      <c r="J20" t="s">
        <v>2960</v>
      </c>
      <c r="K20" t="s">
        <v>2901</v>
      </c>
      <c r="L20" t="s">
        <v>1984</v>
      </c>
      <c r="M20" t="s">
        <v>2901</v>
      </c>
      <c r="N20" s="39" t="s">
        <v>2961</v>
      </c>
      <c r="O20">
        <v>33581</v>
      </c>
      <c r="Q20" t="s">
        <v>2962</v>
      </c>
      <c r="T20" t="s">
        <v>2906</v>
      </c>
    </row>
    <row r="21" spans="1:20" x14ac:dyDescent="0.25">
      <c r="A21" t="s">
        <v>98</v>
      </c>
      <c r="B21" s="41">
        <v>1540</v>
      </c>
      <c r="C21" t="s">
        <v>1195</v>
      </c>
      <c r="D21" t="s">
        <v>28</v>
      </c>
      <c r="E21" t="s">
        <v>2248</v>
      </c>
      <c r="F21" s="37">
        <v>189.21667704219001</v>
      </c>
      <c r="G21">
        <v>7379.4504046454113</v>
      </c>
      <c r="H21" t="s">
        <v>2963</v>
      </c>
      <c r="I21" s="39" t="s">
        <v>2964</v>
      </c>
      <c r="J21" t="s">
        <v>2965</v>
      </c>
      <c r="K21" t="s">
        <v>2901</v>
      </c>
      <c r="L21" t="s">
        <v>1984</v>
      </c>
      <c r="M21" t="s">
        <v>2901</v>
      </c>
      <c r="N21" s="39" t="s">
        <v>2966</v>
      </c>
      <c r="O21">
        <v>33613</v>
      </c>
      <c r="Q21" t="s">
        <v>2901</v>
      </c>
      <c r="T21" t="s">
        <v>2901</v>
      </c>
    </row>
    <row r="22" spans="1:20" x14ac:dyDescent="0.25">
      <c r="A22" t="s">
        <v>100</v>
      </c>
      <c r="B22" s="41">
        <v>1547</v>
      </c>
      <c r="C22" t="s">
        <v>1277</v>
      </c>
      <c r="D22" t="s">
        <v>13</v>
      </c>
      <c r="E22" t="s">
        <v>1989</v>
      </c>
      <c r="F22" s="37">
        <v>154.96032461021599</v>
      </c>
      <c r="G22">
        <v>6043.4526597984241</v>
      </c>
      <c r="H22" t="s">
        <v>2020</v>
      </c>
      <c r="I22" s="39" t="s">
        <v>2021</v>
      </c>
      <c r="J22" t="s">
        <v>2967</v>
      </c>
      <c r="K22" t="s">
        <v>2901</v>
      </c>
      <c r="L22" t="s">
        <v>1984</v>
      </c>
      <c r="M22" t="s">
        <v>2901</v>
      </c>
      <c r="N22" s="39" t="s">
        <v>2968</v>
      </c>
      <c r="O22">
        <v>33661</v>
      </c>
      <c r="Q22" t="s">
        <v>2969</v>
      </c>
      <c r="T22" t="s">
        <v>2906</v>
      </c>
    </row>
    <row r="23" spans="1:20" x14ac:dyDescent="0.25">
      <c r="A23" t="s">
        <v>102</v>
      </c>
      <c r="B23" s="41">
        <v>1567</v>
      </c>
      <c r="C23" t="s">
        <v>1278</v>
      </c>
      <c r="D23" t="s">
        <v>20</v>
      </c>
      <c r="E23" t="s">
        <v>2003</v>
      </c>
      <c r="F23" s="37">
        <v>81.426787416101405</v>
      </c>
      <c r="G23">
        <v>3175.644709227955</v>
      </c>
      <c r="H23" t="s">
        <v>2970</v>
      </c>
      <c r="I23" s="39" t="s">
        <v>2971</v>
      </c>
      <c r="J23" t="s">
        <v>2972</v>
      </c>
      <c r="K23" t="s">
        <v>2901</v>
      </c>
      <c r="L23" t="s">
        <v>1984</v>
      </c>
      <c r="M23" t="s">
        <v>2901</v>
      </c>
      <c r="N23" s="39" t="s">
        <v>2973</v>
      </c>
      <c r="O23">
        <v>33665</v>
      </c>
      <c r="Q23" t="s">
        <v>2901</v>
      </c>
      <c r="T23" t="s">
        <v>2901</v>
      </c>
    </row>
    <row r="24" spans="1:20" x14ac:dyDescent="0.25">
      <c r="A24" t="s">
        <v>104</v>
      </c>
      <c r="B24" s="41">
        <v>1568</v>
      </c>
      <c r="C24" t="s">
        <v>1279</v>
      </c>
      <c r="D24" t="s">
        <v>53</v>
      </c>
      <c r="E24" s="40" t="s">
        <v>2000</v>
      </c>
      <c r="F24" s="37">
        <v>199.73037020451599</v>
      </c>
      <c r="G24">
        <v>7789.4844379761244</v>
      </c>
      <c r="H24" t="s">
        <v>2022</v>
      </c>
      <c r="I24" s="39" t="s">
        <v>2023</v>
      </c>
      <c r="J24" t="s">
        <v>2974</v>
      </c>
      <c r="K24" t="s">
        <v>2901</v>
      </c>
      <c r="L24" t="s">
        <v>1984</v>
      </c>
      <c r="M24" t="s">
        <v>2901</v>
      </c>
      <c r="N24" s="39" t="s">
        <v>2975</v>
      </c>
      <c r="O24">
        <v>33690</v>
      </c>
      <c r="Q24" t="s">
        <v>2976</v>
      </c>
      <c r="T24" t="s">
        <v>2906</v>
      </c>
    </row>
    <row r="25" spans="1:20" x14ac:dyDescent="0.25">
      <c r="A25" t="s">
        <v>106</v>
      </c>
      <c r="B25" s="41">
        <v>1571</v>
      </c>
      <c r="C25" t="s">
        <v>1280</v>
      </c>
      <c r="D25" t="s">
        <v>1980</v>
      </c>
      <c r="E25" t="s">
        <v>1981</v>
      </c>
      <c r="F25" s="37">
        <v>213.35934218069301</v>
      </c>
      <c r="G25">
        <v>8321.0143450470277</v>
      </c>
      <c r="H25" t="s">
        <v>2977</v>
      </c>
      <c r="I25" s="39" t="s">
        <v>2978</v>
      </c>
      <c r="J25" t="s">
        <v>2979</v>
      </c>
      <c r="K25" t="s">
        <v>2901</v>
      </c>
      <c r="L25" t="s">
        <v>1984</v>
      </c>
      <c r="M25" t="s">
        <v>2901</v>
      </c>
      <c r="N25" s="39" t="s">
        <v>2980</v>
      </c>
      <c r="O25">
        <v>33665</v>
      </c>
      <c r="Q25" t="s">
        <v>2901</v>
      </c>
      <c r="T25" t="s">
        <v>2901</v>
      </c>
    </row>
    <row r="26" spans="1:20" x14ac:dyDescent="0.25">
      <c r="A26" t="s">
        <v>108</v>
      </c>
      <c r="B26" s="41">
        <v>1597</v>
      </c>
      <c r="C26" t="s">
        <v>1281</v>
      </c>
      <c r="D26" t="s">
        <v>2121</v>
      </c>
      <c r="E26" t="s">
        <v>1986</v>
      </c>
      <c r="F26" s="37">
        <v>109.32485605916</v>
      </c>
      <c r="G26">
        <v>4263.6693863072405</v>
      </c>
      <c r="H26" t="s">
        <v>2981</v>
      </c>
      <c r="I26" s="39" t="s">
        <v>2982</v>
      </c>
      <c r="J26" t="s">
        <v>2983</v>
      </c>
      <c r="K26" t="s">
        <v>2901</v>
      </c>
      <c r="L26" t="s">
        <v>1984</v>
      </c>
      <c r="M26" t="s">
        <v>2901</v>
      </c>
      <c r="N26" s="39" t="s">
        <v>2984</v>
      </c>
      <c r="O26">
        <v>35310</v>
      </c>
      <c r="Q26" t="s">
        <v>2901</v>
      </c>
      <c r="T26" t="s">
        <v>2901</v>
      </c>
    </row>
    <row r="27" spans="1:20" x14ac:dyDescent="0.25">
      <c r="A27" t="s">
        <v>110</v>
      </c>
      <c r="B27" s="41">
        <v>1614</v>
      </c>
      <c r="C27" t="s">
        <v>1282</v>
      </c>
      <c r="D27" t="s">
        <v>17</v>
      </c>
      <c r="E27" t="s">
        <v>2024</v>
      </c>
      <c r="F27" s="37">
        <v>154.96135381856601</v>
      </c>
      <c r="G27">
        <v>6043.4927989240741</v>
      </c>
      <c r="H27" t="s">
        <v>2025</v>
      </c>
      <c r="I27" s="39" t="s">
        <v>2026</v>
      </c>
      <c r="J27" t="s">
        <v>2985</v>
      </c>
      <c r="K27" t="s">
        <v>2901</v>
      </c>
      <c r="L27" t="s">
        <v>1984</v>
      </c>
      <c r="M27" t="s">
        <v>2901</v>
      </c>
      <c r="N27" s="39" t="s">
        <v>2986</v>
      </c>
      <c r="O27">
        <v>33708</v>
      </c>
      <c r="Q27" t="s">
        <v>2987</v>
      </c>
      <c r="T27" t="s">
        <v>2906</v>
      </c>
    </row>
    <row r="28" spans="1:20" x14ac:dyDescent="0.25">
      <c r="A28" t="s">
        <v>112</v>
      </c>
      <c r="B28" s="41">
        <v>1629</v>
      </c>
      <c r="C28" t="s">
        <v>1283</v>
      </c>
      <c r="D28" t="s">
        <v>13</v>
      </c>
      <c r="E28" t="s">
        <v>1989</v>
      </c>
      <c r="F28" s="37">
        <v>154.95558647351999</v>
      </c>
      <c r="G28">
        <v>6043.2678724672796</v>
      </c>
      <c r="H28" t="s">
        <v>2027</v>
      </c>
      <c r="I28" s="39" t="s">
        <v>2028</v>
      </c>
      <c r="J28" t="s">
        <v>2988</v>
      </c>
      <c r="K28" t="s">
        <v>2901</v>
      </c>
      <c r="L28" t="s">
        <v>1984</v>
      </c>
      <c r="M28" t="s">
        <v>2901</v>
      </c>
      <c r="N28" s="39" t="s">
        <v>2989</v>
      </c>
      <c r="O28">
        <v>37018</v>
      </c>
      <c r="Q28" t="s">
        <v>2990</v>
      </c>
      <c r="T28" t="s">
        <v>2906</v>
      </c>
    </row>
    <row r="29" spans="1:20" x14ac:dyDescent="0.25">
      <c r="A29" t="s">
        <v>114</v>
      </c>
      <c r="B29" s="41">
        <v>1649</v>
      </c>
      <c r="C29" t="s">
        <v>1284</v>
      </c>
      <c r="D29" t="s">
        <v>1873</v>
      </c>
      <c r="E29" t="s">
        <v>2029</v>
      </c>
      <c r="F29" s="37">
        <v>269.42252946176001</v>
      </c>
      <c r="G29">
        <v>10507.478649008641</v>
      </c>
      <c r="H29" t="s">
        <v>2030</v>
      </c>
      <c r="I29" s="39" t="s">
        <v>2031</v>
      </c>
      <c r="J29" t="s">
        <v>2991</v>
      </c>
      <c r="K29" t="s">
        <v>2901</v>
      </c>
      <c r="L29" t="s">
        <v>2032</v>
      </c>
      <c r="M29" t="s">
        <v>2901</v>
      </c>
      <c r="N29" s="39" t="s">
        <v>2992</v>
      </c>
      <c r="O29">
        <v>33784</v>
      </c>
      <c r="Q29" t="s">
        <v>2993</v>
      </c>
      <c r="T29" t="s">
        <v>2906</v>
      </c>
    </row>
    <row r="30" spans="1:20" x14ac:dyDescent="0.25">
      <c r="A30" t="s">
        <v>116</v>
      </c>
      <c r="B30" s="41">
        <v>1654</v>
      </c>
      <c r="C30" t="s">
        <v>1285</v>
      </c>
      <c r="D30" t="s">
        <v>13</v>
      </c>
      <c r="E30" t="s">
        <v>1902</v>
      </c>
      <c r="F30" s="37">
        <v>148.08000000000001</v>
      </c>
      <c r="G30">
        <v>5775.1200000000008</v>
      </c>
      <c r="H30" t="s">
        <v>2033</v>
      </c>
      <c r="I30" s="39" t="s">
        <v>2034</v>
      </c>
      <c r="J30" t="s">
        <v>2994</v>
      </c>
      <c r="K30" t="s">
        <v>2901</v>
      </c>
      <c r="L30" t="s">
        <v>1984</v>
      </c>
      <c r="M30" t="s">
        <v>2901</v>
      </c>
      <c r="N30" s="39" t="s">
        <v>2995</v>
      </c>
      <c r="O30">
        <v>33928</v>
      </c>
      <c r="Q30" t="s">
        <v>2996</v>
      </c>
      <c r="T30" t="s">
        <v>2906</v>
      </c>
    </row>
    <row r="31" spans="1:20" x14ac:dyDescent="0.25">
      <c r="A31" t="s">
        <v>118</v>
      </c>
      <c r="B31" s="41">
        <v>1671</v>
      </c>
      <c r="C31" t="s">
        <v>1286</v>
      </c>
      <c r="D31" t="s">
        <v>14</v>
      </c>
      <c r="E31" t="s">
        <v>2997</v>
      </c>
      <c r="F31" s="37">
        <v>158.41</v>
      </c>
      <c r="G31">
        <v>6177.99</v>
      </c>
      <c r="H31" t="s">
        <v>2998</v>
      </c>
      <c r="I31" s="39" t="s">
        <v>2999</v>
      </c>
      <c r="J31" t="s">
        <v>3000</v>
      </c>
      <c r="K31" t="s">
        <v>2901</v>
      </c>
      <c r="L31" t="s">
        <v>2032</v>
      </c>
      <c r="M31" t="s">
        <v>2901</v>
      </c>
      <c r="N31" s="39" t="s">
        <v>3001</v>
      </c>
      <c r="O31">
        <v>33799</v>
      </c>
      <c r="Q31" t="s">
        <v>3002</v>
      </c>
      <c r="T31" t="s">
        <v>2906</v>
      </c>
    </row>
    <row r="32" spans="1:20" x14ac:dyDescent="0.25">
      <c r="A32" t="s">
        <v>120</v>
      </c>
      <c r="B32" s="41">
        <v>17070</v>
      </c>
      <c r="C32" t="s">
        <v>1209</v>
      </c>
      <c r="D32" t="s">
        <v>18</v>
      </c>
      <c r="E32" t="s">
        <v>2003</v>
      </c>
      <c r="F32" s="37">
        <v>128.061728508524</v>
      </c>
      <c r="G32">
        <v>4994.4074118324361</v>
      </c>
      <c r="H32" t="s">
        <v>3003</v>
      </c>
      <c r="I32" s="39" t="s">
        <v>3004</v>
      </c>
      <c r="J32" t="s">
        <v>3005</v>
      </c>
      <c r="K32" t="s">
        <v>2901</v>
      </c>
      <c r="L32" t="s">
        <v>1984</v>
      </c>
      <c r="M32" t="s">
        <v>2901</v>
      </c>
      <c r="N32" s="39" t="s">
        <v>3006</v>
      </c>
      <c r="O32">
        <v>38426</v>
      </c>
      <c r="Q32" t="s">
        <v>2901</v>
      </c>
      <c r="T32" t="s">
        <v>2901</v>
      </c>
    </row>
    <row r="33" spans="1:20" x14ac:dyDescent="0.25">
      <c r="A33" t="s">
        <v>122</v>
      </c>
      <c r="B33" s="41">
        <v>1732</v>
      </c>
      <c r="C33" t="s">
        <v>1287</v>
      </c>
      <c r="D33" t="s">
        <v>53</v>
      </c>
      <c r="E33" t="s">
        <v>2003</v>
      </c>
      <c r="F33" s="37">
        <v>154.96135381856601</v>
      </c>
      <c r="G33">
        <v>6043.4927989240741</v>
      </c>
      <c r="H33" t="s">
        <v>2035</v>
      </c>
      <c r="I33" s="39" t="s">
        <v>2036</v>
      </c>
      <c r="J33" t="s">
        <v>3007</v>
      </c>
      <c r="K33" t="s">
        <v>2901</v>
      </c>
      <c r="L33" t="s">
        <v>1984</v>
      </c>
      <c r="M33" t="s">
        <v>2901</v>
      </c>
      <c r="N33" s="39" t="s">
        <v>3008</v>
      </c>
      <c r="O33">
        <v>35024</v>
      </c>
      <c r="Q33" t="s">
        <v>3009</v>
      </c>
      <c r="T33" t="s">
        <v>2906</v>
      </c>
    </row>
    <row r="34" spans="1:20" x14ac:dyDescent="0.25">
      <c r="A34" t="s">
        <v>124</v>
      </c>
      <c r="B34" s="41">
        <v>17590</v>
      </c>
      <c r="C34" t="s">
        <v>1288</v>
      </c>
      <c r="D34" t="s">
        <v>1980</v>
      </c>
      <c r="E34" t="s">
        <v>1981</v>
      </c>
      <c r="F34" s="37">
        <v>233.48736202836099</v>
      </c>
      <c r="G34">
        <v>9106.0071191060779</v>
      </c>
      <c r="H34" t="s">
        <v>2037</v>
      </c>
      <c r="I34" s="39" t="s">
        <v>2038</v>
      </c>
      <c r="J34" t="s">
        <v>3010</v>
      </c>
      <c r="K34" t="s">
        <v>2901</v>
      </c>
      <c r="L34" t="s">
        <v>1984</v>
      </c>
      <c r="M34" t="s">
        <v>2901</v>
      </c>
      <c r="N34" s="39" t="s">
        <v>3011</v>
      </c>
      <c r="O34">
        <v>34022</v>
      </c>
      <c r="Q34" t="s">
        <v>3012</v>
      </c>
      <c r="T34" t="s">
        <v>2906</v>
      </c>
    </row>
    <row r="35" spans="1:20" x14ac:dyDescent="0.25">
      <c r="A35" t="s">
        <v>126</v>
      </c>
      <c r="B35" s="41">
        <v>1918</v>
      </c>
      <c r="C35" t="s">
        <v>1289</v>
      </c>
      <c r="D35" t="s">
        <v>14</v>
      </c>
      <c r="E35" t="s">
        <v>2039</v>
      </c>
      <c r="F35" s="37">
        <v>241.08</v>
      </c>
      <c r="G35">
        <v>9402.1200000000008</v>
      </c>
      <c r="H35" t="s">
        <v>2040</v>
      </c>
      <c r="I35" s="39" t="s">
        <v>2041</v>
      </c>
      <c r="J35" t="s">
        <v>3013</v>
      </c>
      <c r="K35" t="s">
        <v>2901</v>
      </c>
      <c r="L35" t="s">
        <v>2032</v>
      </c>
      <c r="M35" t="s">
        <v>2901</v>
      </c>
      <c r="N35" s="39" t="s">
        <v>3014</v>
      </c>
      <c r="O35">
        <v>35082</v>
      </c>
      <c r="Q35" t="s">
        <v>3015</v>
      </c>
      <c r="T35" t="s">
        <v>2906</v>
      </c>
    </row>
    <row r="36" spans="1:20" x14ac:dyDescent="0.25">
      <c r="A36" t="s">
        <v>128</v>
      </c>
      <c r="B36" s="41">
        <v>1944</v>
      </c>
      <c r="C36" t="s">
        <v>1290</v>
      </c>
      <c r="D36" t="s">
        <v>3016</v>
      </c>
      <c r="E36" t="s">
        <v>2997</v>
      </c>
      <c r="F36" s="37">
        <v>95.987750804983094</v>
      </c>
      <c r="G36">
        <v>3743.5222813943406</v>
      </c>
      <c r="H36" t="s">
        <v>3017</v>
      </c>
      <c r="I36" s="39" t="s">
        <v>3017</v>
      </c>
      <c r="J36" t="s">
        <v>3018</v>
      </c>
      <c r="K36" t="s">
        <v>2901</v>
      </c>
      <c r="L36" t="s">
        <v>2032</v>
      </c>
      <c r="M36" t="s">
        <v>2901</v>
      </c>
      <c r="N36" s="39" t="s">
        <v>3019</v>
      </c>
      <c r="O36">
        <v>34988</v>
      </c>
      <c r="Q36" t="s">
        <v>2901</v>
      </c>
      <c r="T36" t="s">
        <v>2901</v>
      </c>
    </row>
    <row r="37" spans="1:20" x14ac:dyDescent="0.25">
      <c r="A37" t="s">
        <v>130</v>
      </c>
      <c r="B37" s="41">
        <v>1973</v>
      </c>
      <c r="C37" t="s">
        <v>1291</v>
      </c>
      <c r="D37" t="s">
        <v>13</v>
      </c>
      <c r="E37" t="s">
        <v>1989</v>
      </c>
      <c r="F37" s="37">
        <v>154.95558647351999</v>
      </c>
      <c r="G37">
        <v>6043.2678724672796</v>
      </c>
      <c r="H37" t="s">
        <v>2042</v>
      </c>
      <c r="I37" s="39" t="s">
        <v>2043</v>
      </c>
      <c r="J37" t="s">
        <v>3020</v>
      </c>
      <c r="K37" t="s">
        <v>2901</v>
      </c>
      <c r="L37" t="s">
        <v>1984</v>
      </c>
      <c r="M37" t="s">
        <v>2901</v>
      </c>
      <c r="N37" s="39" t="s">
        <v>3021</v>
      </c>
      <c r="O37">
        <v>34701</v>
      </c>
      <c r="Q37" t="s">
        <v>3022</v>
      </c>
      <c r="T37" t="s">
        <v>2906</v>
      </c>
    </row>
    <row r="38" spans="1:20" x14ac:dyDescent="0.25">
      <c r="A38" t="s">
        <v>132</v>
      </c>
      <c r="B38" s="41">
        <v>21180</v>
      </c>
      <c r="C38" t="s">
        <v>1292</v>
      </c>
      <c r="D38" t="s">
        <v>1185</v>
      </c>
      <c r="E38" t="s">
        <v>2000</v>
      </c>
      <c r="F38" s="37">
        <v>199.72504653341699</v>
      </c>
      <c r="G38">
        <v>7789.2768148032628</v>
      </c>
      <c r="H38" t="s">
        <v>2044</v>
      </c>
      <c r="I38" s="39" t="s">
        <v>2045</v>
      </c>
      <c r="J38" t="s">
        <v>3023</v>
      </c>
      <c r="K38" t="s">
        <v>2901</v>
      </c>
      <c r="L38" t="s">
        <v>1984</v>
      </c>
      <c r="M38" t="s">
        <v>2901</v>
      </c>
      <c r="N38" s="39" t="s">
        <v>3024</v>
      </c>
      <c r="O38">
        <v>35247</v>
      </c>
      <c r="Q38" t="s">
        <v>3025</v>
      </c>
      <c r="T38" t="s">
        <v>2906</v>
      </c>
    </row>
    <row r="39" spans="1:20" x14ac:dyDescent="0.25">
      <c r="A39" t="s">
        <v>134</v>
      </c>
      <c r="B39" s="41">
        <v>2124</v>
      </c>
      <c r="C39" t="s">
        <v>1293</v>
      </c>
      <c r="D39" t="s">
        <v>2121</v>
      </c>
      <c r="E39" t="s">
        <v>2006</v>
      </c>
      <c r="F39" s="37">
        <v>109.321188093163</v>
      </c>
      <c r="G39">
        <v>4263.5263356333571</v>
      </c>
      <c r="H39" t="s">
        <v>3026</v>
      </c>
      <c r="I39" s="39" t="s">
        <v>3027</v>
      </c>
      <c r="J39" t="s">
        <v>3028</v>
      </c>
      <c r="K39" t="s">
        <v>2901</v>
      </c>
      <c r="L39" t="s">
        <v>1984</v>
      </c>
      <c r="M39" t="s">
        <v>2901</v>
      </c>
      <c r="N39" s="39" t="s">
        <v>3029</v>
      </c>
      <c r="O39">
        <v>35275</v>
      </c>
      <c r="Q39" t="s">
        <v>2901</v>
      </c>
      <c r="T39" t="s">
        <v>2901</v>
      </c>
    </row>
    <row r="40" spans="1:20" x14ac:dyDescent="0.25">
      <c r="A40" t="s">
        <v>136</v>
      </c>
      <c r="B40" s="41">
        <v>21340</v>
      </c>
      <c r="C40" t="s">
        <v>1294</v>
      </c>
      <c r="D40" t="s">
        <v>17</v>
      </c>
      <c r="E40" t="s">
        <v>1892</v>
      </c>
      <c r="F40" s="37">
        <v>158.38571497542699</v>
      </c>
      <c r="G40">
        <v>6177.0428840416525</v>
      </c>
      <c r="H40" t="s">
        <v>2046</v>
      </c>
      <c r="I40" s="39" t="s">
        <v>2047</v>
      </c>
      <c r="J40" t="s">
        <v>3030</v>
      </c>
      <c r="K40" t="s">
        <v>2901</v>
      </c>
      <c r="L40" t="s">
        <v>1984</v>
      </c>
      <c r="M40" t="s">
        <v>2901</v>
      </c>
      <c r="N40" s="39" t="s">
        <v>3031</v>
      </c>
      <c r="O40">
        <v>35290</v>
      </c>
      <c r="Q40" t="s">
        <v>3032</v>
      </c>
      <c r="T40" t="s">
        <v>2906</v>
      </c>
    </row>
    <row r="41" spans="1:20" x14ac:dyDescent="0.25">
      <c r="A41" t="s">
        <v>138</v>
      </c>
      <c r="B41" s="41">
        <v>2172</v>
      </c>
      <c r="C41" t="s">
        <v>1295</v>
      </c>
      <c r="D41" t="s">
        <v>2009</v>
      </c>
      <c r="E41" t="s">
        <v>2006</v>
      </c>
      <c r="F41" s="37">
        <v>151.52545797161599</v>
      </c>
      <c r="G41">
        <v>5909.492860893024</v>
      </c>
      <c r="H41" t="s">
        <v>2048</v>
      </c>
      <c r="I41" s="39" t="s">
        <v>2049</v>
      </c>
      <c r="J41" t="s">
        <v>3033</v>
      </c>
      <c r="K41" t="s">
        <v>2901</v>
      </c>
      <c r="L41" t="s">
        <v>1984</v>
      </c>
      <c r="M41" t="s">
        <v>2901</v>
      </c>
      <c r="N41" s="39" t="s">
        <v>3034</v>
      </c>
      <c r="O41">
        <v>35408</v>
      </c>
      <c r="Q41" t="s">
        <v>3035</v>
      </c>
      <c r="T41" t="s">
        <v>2906</v>
      </c>
    </row>
    <row r="42" spans="1:20" x14ac:dyDescent="0.25">
      <c r="A42" t="s">
        <v>140</v>
      </c>
      <c r="B42" s="41">
        <v>2177</v>
      </c>
      <c r="C42" t="s">
        <v>1296</v>
      </c>
      <c r="D42" t="s">
        <v>1992</v>
      </c>
      <c r="E42" t="s">
        <v>2006</v>
      </c>
      <c r="F42" s="37">
        <v>151.52545797161599</v>
      </c>
      <c r="G42">
        <v>5909.492860893024</v>
      </c>
      <c r="H42" t="s">
        <v>2050</v>
      </c>
      <c r="I42" s="39" t="s">
        <v>2051</v>
      </c>
      <c r="J42" t="s">
        <v>3036</v>
      </c>
      <c r="K42" t="s">
        <v>2901</v>
      </c>
      <c r="L42" t="s">
        <v>1984</v>
      </c>
      <c r="M42" t="s">
        <v>2901</v>
      </c>
      <c r="N42" s="39" t="s">
        <v>3037</v>
      </c>
      <c r="O42">
        <v>35457</v>
      </c>
      <c r="Q42" t="s">
        <v>3038</v>
      </c>
      <c r="T42" t="s">
        <v>2906</v>
      </c>
    </row>
    <row r="43" spans="1:20" x14ac:dyDescent="0.25">
      <c r="A43" t="s">
        <v>142</v>
      </c>
      <c r="B43" s="41">
        <v>2183</v>
      </c>
      <c r="C43" t="s">
        <v>1227</v>
      </c>
      <c r="D43" t="s">
        <v>18</v>
      </c>
      <c r="E43" t="s">
        <v>1902</v>
      </c>
      <c r="F43" s="37">
        <v>123.67671144046901</v>
      </c>
      <c r="G43">
        <v>4823.3917461782912</v>
      </c>
      <c r="H43" t="s">
        <v>3039</v>
      </c>
      <c r="I43" s="39" t="s">
        <v>3040</v>
      </c>
      <c r="J43" t="s">
        <v>3041</v>
      </c>
      <c r="K43" t="s">
        <v>2901</v>
      </c>
      <c r="L43" t="s">
        <v>1984</v>
      </c>
      <c r="M43" t="s">
        <v>2901</v>
      </c>
      <c r="N43" s="39" t="s">
        <v>3042</v>
      </c>
      <c r="O43">
        <v>35479</v>
      </c>
      <c r="Q43" t="s">
        <v>2901</v>
      </c>
      <c r="T43" t="s">
        <v>2901</v>
      </c>
    </row>
    <row r="44" spans="1:20" x14ac:dyDescent="0.25">
      <c r="A44" t="s">
        <v>144</v>
      </c>
      <c r="B44" s="41">
        <v>2226</v>
      </c>
      <c r="C44" t="s">
        <v>1297</v>
      </c>
      <c r="D44" t="s">
        <v>13</v>
      </c>
      <c r="E44" t="s">
        <v>1902</v>
      </c>
      <c r="F44" s="37">
        <v>148.07495483043499</v>
      </c>
      <c r="G44">
        <v>5774.9232383869648</v>
      </c>
      <c r="H44" t="s">
        <v>2052</v>
      </c>
      <c r="I44" s="39" t="s">
        <v>2053</v>
      </c>
      <c r="J44" t="s">
        <v>3043</v>
      </c>
      <c r="K44" t="s">
        <v>2901</v>
      </c>
      <c r="L44" t="s">
        <v>1984</v>
      </c>
      <c r="M44" t="s">
        <v>2901</v>
      </c>
      <c r="N44" s="39" t="s">
        <v>3044</v>
      </c>
      <c r="O44">
        <v>35873</v>
      </c>
      <c r="Q44" t="s">
        <v>3045</v>
      </c>
      <c r="T44" t="s">
        <v>2906</v>
      </c>
    </row>
    <row r="45" spans="1:20" x14ac:dyDescent="0.25">
      <c r="A45" t="s">
        <v>146</v>
      </c>
      <c r="B45" s="41">
        <v>2229</v>
      </c>
      <c r="C45" t="s">
        <v>1298</v>
      </c>
      <c r="D45" t="s">
        <v>2054</v>
      </c>
      <c r="E45" t="s">
        <v>2055</v>
      </c>
      <c r="F45" s="37">
        <v>346.52674281728099</v>
      </c>
      <c r="G45">
        <v>13514.542969873959</v>
      </c>
      <c r="H45" t="s">
        <v>2056</v>
      </c>
      <c r="I45" s="39" t="s">
        <v>2057</v>
      </c>
      <c r="J45" t="s">
        <v>3046</v>
      </c>
      <c r="K45" t="s">
        <v>2901</v>
      </c>
      <c r="L45" t="s">
        <v>2032</v>
      </c>
      <c r="M45" t="s">
        <v>2901</v>
      </c>
      <c r="N45" s="39" t="s">
        <v>3047</v>
      </c>
      <c r="O45">
        <v>35886</v>
      </c>
      <c r="Q45" t="s">
        <v>3048</v>
      </c>
      <c r="T45" t="s">
        <v>2906</v>
      </c>
    </row>
    <row r="46" spans="1:20" x14ac:dyDescent="0.25">
      <c r="A46" t="s">
        <v>148</v>
      </c>
      <c r="B46" s="41">
        <v>2230</v>
      </c>
      <c r="C46" t="s">
        <v>1299</v>
      </c>
      <c r="D46" t="s">
        <v>2058</v>
      </c>
      <c r="E46" t="s">
        <v>1981</v>
      </c>
      <c r="F46" s="37">
        <v>204.75944547091501</v>
      </c>
      <c r="G46">
        <v>7985.6183733656853</v>
      </c>
      <c r="H46" t="s">
        <v>3049</v>
      </c>
      <c r="I46" s="39" t="s">
        <v>3050</v>
      </c>
      <c r="J46" t="s">
        <v>3051</v>
      </c>
      <c r="K46" t="s">
        <v>2901</v>
      </c>
      <c r="L46" t="s">
        <v>1984</v>
      </c>
      <c r="M46" t="s">
        <v>2901</v>
      </c>
      <c r="N46" s="39" t="s">
        <v>3052</v>
      </c>
      <c r="O46">
        <v>35886</v>
      </c>
      <c r="Q46" t="s">
        <v>2901</v>
      </c>
      <c r="T46" t="s">
        <v>2901</v>
      </c>
    </row>
    <row r="47" spans="1:20" x14ac:dyDescent="0.25">
      <c r="A47" t="s">
        <v>150</v>
      </c>
      <c r="B47" s="41">
        <v>2234</v>
      </c>
      <c r="C47" t="s">
        <v>1300</v>
      </c>
      <c r="D47" t="s">
        <v>2058</v>
      </c>
      <c r="E47" t="s">
        <v>1981</v>
      </c>
      <c r="F47" s="37">
        <v>233.48736202836099</v>
      </c>
      <c r="G47">
        <v>9106.0071191060779</v>
      </c>
      <c r="H47" t="s">
        <v>2059</v>
      </c>
      <c r="I47" s="39" t="s">
        <v>2060</v>
      </c>
      <c r="J47" t="s">
        <v>3053</v>
      </c>
      <c r="K47" t="s">
        <v>2901</v>
      </c>
      <c r="L47" t="s">
        <v>1984</v>
      </c>
      <c r="M47" t="s">
        <v>2901</v>
      </c>
      <c r="N47" s="39" t="s">
        <v>3054</v>
      </c>
      <c r="O47">
        <v>35886</v>
      </c>
      <c r="Q47" t="s">
        <v>3055</v>
      </c>
      <c r="T47" t="s">
        <v>2906</v>
      </c>
    </row>
    <row r="48" spans="1:20" x14ac:dyDescent="0.25">
      <c r="A48" t="s">
        <v>152</v>
      </c>
      <c r="B48" s="41">
        <v>2236</v>
      </c>
      <c r="C48" t="s">
        <v>1301</v>
      </c>
      <c r="D48" t="s">
        <v>2058</v>
      </c>
      <c r="E48" t="s">
        <v>1981</v>
      </c>
      <c r="F48" s="37">
        <v>195.00464986867499</v>
      </c>
      <c r="G48">
        <v>7605.181344878325</v>
      </c>
      <c r="H48" t="s">
        <v>3056</v>
      </c>
      <c r="I48" s="39" t="s">
        <v>3057</v>
      </c>
      <c r="J48" t="s">
        <v>3058</v>
      </c>
      <c r="K48" t="s">
        <v>2901</v>
      </c>
      <c r="L48" t="s">
        <v>1984</v>
      </c>
      <c r="M48" t="s">
        <v>2901</v>
      </c>
      <c r="N48" s="39" t="s">
        <v>3059</v>
      </c>
      <c r="O48">
        <v>35886</v>
      </c>
      <c r="Q48" t="s">
        <v>2901</v>
      </c>
      <c r="T48" t="s">
        <v>2901</v>
      </c>
    </row>
    <row r="49" spans="1:20" x14ac:dyDescent="0.25">
      <c r="A49" t="s">
        <v>154</v>
      </c>
      <c r="B49" s="41">
        <v>2238</v>
      </c>
      <c r="C49" t="s">
        <v>1302</v>
      </c>
      <c r="D49" t="s">
        <v>2061</v>
      </c>
      <c r="E49" t="s">
        <v>1981</v>
      </c>
      <c r="F49" s="37">
        <v>233.47713851949899</v>
      </c>
      <c r="G49">
        <v>9105.6084022604609</v>
      </c>
      <c r="H49" t="s">
        <v>2062</v>
      </c>
      <c r="I49" s="39" t="s">
        <v>2063</v>
      </c>
      <c r="J49" t="s">
        <v>3060</v>
      </c>
      <c r="K49" t="s">
        <v>2901</v>
      </c>
      <c r="L49" t="s">
        <v>1984</v>
      </c>
      <c r="M49" t="s">
        <v>2901</v>
      </c>
      <c r="N49" s="39" t="s">
        <v>3061</v>
      </c>
      <c r="O49">
        <v>35890</v>
      </c>
      <c r="Q49" t="s">
        <v>3062</v>
      </c>
      <c r="T49" t="s">
        <v>2906</v>
      </c>
    </row>
    <row r="50" spans="1:20" x14ac:dyDescent="0.25">
      <c r="A50" t="s">
        <v>156</v>
      </c>
      <c r="B50" s="41">
        <v>2239</v>
      </c>
      <c r="C50" t="s">
        <v>1303</v>
      </c>
      <c r="D50" t="s">
        <v>2064</v>
      </c>
      <c r="E50" t="s">
        <v>2006</v>
      </c>
      <c r="F50" s="37">
        <v>151.52545797161599</v>
      </c>
      <c r="G50">
        <v>5909.492860893024</v>
      </c>
      <c r="H50" t="s">
        <v>2065</v>
      </c>
      <c r="I50" s="39" t="s">
        <v>2066</v>
      </c>
      <c r="J50" t="s">
        <v>3063</v>
      </c>
      <c r="K50" t="s">
        <v>2901</v>
      </c>
      <c r="L50" t="s">
        <v>1984</v>
      </c>
      <c r="M50" t="s">
        <v>2901</v>
      </c>
      <c r="N50" s="39" t="s">
        <v>3064</v>
      </c>
      <c r="O50">
        <v>35899</v>
      </c>
      <c r="Q50" t="s">
        <v>3065</v>
      </c>
      <c r="T50" t="s">
        <v>2906</v>
      </c>
    </row>
    <row r="51" spans="1:20" x14ac:dyDescent="0.25">
      <c r="A51" t="s">
        <v>158</v>
      </c>
      <c r="B51" s="41">
        <v>2247</v>
      </c>
      <c r="C51" t="s">
        <v>1304</v>
      </c>
      <c r="D51" t="s">
        <v>2067</v>
      </c>
      <c r="E51" t="s">
        <v>1981</v>
      </c>
      <c r="F51" s="37">
        <v>233.48736202836099</v>
      </c>
      <c r="G51">
        <v>9106.0071191060779</v>
      </c>
      <c r="H51" t="s">
        <v>2068</v>
      </c>
      <c r="I51" s="39" t="s">
        <v>2069</v>
      </c>
      <c r="J51" t="s">
        <v>3066</v>
      </c>
      <c r="K51" t="s">
        <v>2901</v>
      </c>
      <c r="L51" t="s">
        <v>1984</v>
      </c>
      <c r="M51" t="s">
        <v>2901</v>
      </c>
      <c r="N51" s="39" t="s">
        <v>3067</v>
      </c>
      <c r="O51">
        <v>35927</v>
      </c>
      <c r="Q51" t="s">
        <v>3068</v>
      </c>
      <c r="T51" t="s">
        <v>2906</v>
      </c>
    </row>
    <row r="52" spans="1:20" x14ac:dyDescent="0.25">
      <c r="A52" t="s">
        <v>160</v>
      </c>
      <c r="B52" s="41">
        <v>2249</v>
      </c>
      <c r="C52" t="s">
        <v>1305</v>
      </c>
      <c r="D52" t="s">
        <v>1188</v>
      </c>
      <c r="E52" t="s">
        <v>1892</v>
      </c>
      <c r="F52" s="37">
        <v>158.384796071453</v>
      </c>
      <c r="G52">
        <v>6177.0070467866672</v>
      </c>
      <c r="H52" t="s">
        <v>2070</v>
      </c>
      <c r="I52" s="39" t="s">
        <v>2071</v>
      </c>
      <c r="J52" t="s">
        <v>3069</v>
      </c>
      <c r="K52" t="s">
        <v>2901</v>
      </c>
      <c r="L52" t="s">
        <v>2032</v>
      </c>
      <c r="M52" t="s">
        <v>2901</v>
      </c>
      <c r="N52" s="39" t="s">
        <v>3070</v>
      </c>
      <c r="O52">
        <v>35933</v>
      </c>
      <c r="Q52" t="s">
        <v>3071</v>
      </c>
      <c r="T52" t="s">
        <v>2906</v>
      </c>
    </row>
    <row r="53" spans="1:20" x14ac:dyDescent="0.25">
      <c r="A53" t="s">
        <v>162</v>
      </c>
      <c r="B53" s="41">
        <v>2266</v>
      </c>
      <c r="C53" t="s">
        <v>1306</v>
      </c>
      <c r="D53" t="s">
        <v>49</v>
      </c>
      <c r="E53" t="s">
        <v>1965</v>
      </c>
      <c r="F53" s="37">
        <v>250.82239003663699</v>
      </c>
      <c r="G53">
        <v>9782.0732114288439</v>
      </c>
      <c r="H53" t="s">
        <v>3072</v>
      </c>
      <c r="I53" s="39" t="s">
        <v>3073</v>
      </c>
      <c r="J53" t="s">
        <v>3074</v>
      </c>
      <c r="K53" t="s">
        <v>2901</v>
      </c>
      <c r="L53" t="s">
        <v>1984</v>
      </c>
      <c r="M53" t="s">
        <v>2901</v>
      </c>
      <c r="N53" s="39" t="s">
        <v>3075</v>
      </c>
      <c r="O53">
        <v>36095</v>
      </c>
      <c r="Q53" t="s">
        <v>2901</v>
      </c>
      <c r="T53" t="s">
        <v>2901</v>
      </c>
    </row>
    <row r="54" spans="1:20" x14ac:dyDescent="0.25">
      <c r="A54" t="s">
        <v>164</v>
      </c>
      <c r="B54" s="41">
        <v>2270</v>
      </c>
      <c r="C54" t="s">
        <v>1307</v>
      </c>
      <c r="D54" t="s">
        <v>2061</v>
      </c>
      <c r="E54" t="s">
        <v>2006</v>
      </c>
      <c r="F54" s="37">
        <v>151.52545797161599</v>
      </c>
      <c r="G54">
        <v>5909.492860893024</v>
      </c>
      <c r="H54" t="s">
        <v>2072</v>
      </c>
      <c r="I54" s="39" t="s">
        <v>2073</v>
      </c>
      <c r="J54" t="s">
        <v>3076</v>
      </c>
      <c r="K54" t="s">
        <v>2901</v>
      </c>
      <c r="L54" t="s">
        <v>1984</v>
      </c>
      <c r="M54" t="s">
        <v>2901</v>
      </c>
      <c r="N54" s="39" t="s">
        <v>3077</v>
      </c>
      <c r="O54">
        <v>35989</v>
      </c>
      <c r="Q54" t="s">
        <v>3078</v>
      </c>
      <c r="T54" t="s">
        <v>2906</v>
      </c>
    </row>
    <row r="55" spans="1:20" x14ac:dyDescent="0.25">
      <c r="A55" t="s">
        <v>166</v>
      </c>
      <c r="B55" s="41">
        <v>2271</v>
      </c>
      <c r="C55" t="s">
        <v>1308</v>
      </c>
      <c r="D55" t="s">
        <v>2061</v>
      </c>
      <c r="E55" t="s">
        <v>2006</v>
      </c>
      <c r="F55" s="37">
        <v>151.52545797161599</v>
      </c>
      <c r="G55">
        <v>5909.492860893024</v>
      </c>
      <c r="H55" t="s">
        <v>2074</v>
      </c>
      <c r="I55" s="39" t="s">
        <v>2075</v>
      </c>
      <c r="J55" t="s">
        <v>3079</v>
      </c>
      <c r="K55" t="s">
        <v>2901</v>
      </c>
      <c r="L55" t="s">
        <v>1984</v>
      </c>
      <c r="M55" t="s">
        <v>2901</v>
      </c>
      <c r="N55" s="39" t="s">
        <v>3080</v>
      </c>
      <c r="O55">
        <v>35989</v>
      </c>
      <c r="Q55" t="s">
        <v>3081</v>
      </c>
      <c r="T55" t="s">
        <v>2906</v>
      </c>
    </row>
    <row r="56" spans="1:20" x14ac:dyDescent="0.25">
      <c r="A56" t="s">
        <v>168</v>
      </c>
      <c r="B56" s="41">
        <v>2273</v>
      </c>
      <c r="C56" t="s">
        <v>1309</v>
      </c>
      <c r="D56" t="s">
        <v>13</v>
      </c>
      <c r="E56" t="s">
        <v>2076</v>
      </c>
      <c r="F56" s="37">
        <v>227.29412547691501</v>
      </c>
      <c r="G56">
        <v>8864.470893599686</v>
      </c>
      <c r="H56" t="s">
        <v>2077</v>
      </c>
      <c r="I56" s="39" t="s">
        <v>2078</v>
      </c>
      <c r="J56" t="s">
        <v>3082</v>
      </c>
      <c r="K56" t="s">
        <v>2901</v>
      </c>
      <c r="L56" t="s">
        <v>1984</v>
      </c>
      <c r="M56" t="s">
        <v>2901</v>
      </c>
      <c r="N56" s="39" t="s">
        <v>3083</v>
      </c>
      <c r="O56">
        <v>35996</v>
      </c>
      <c r="Q56" t="s">
        <v>3084</v>
      </c>
      <c r="T56" t="s">
        <v>2906</v>
      </c>
    </row>
    <row r="57" spans="1:20" x14ac:dyDescent="0.25">
      <c r="A57" t="s">
        <v>170</v>
      </c>
      <c r="B57" s="41">
        <v>2283</v>
      </c>
      <c r="C57" t="s">
        <v>1310</v>
      </c>
      <c r="D57" t="s">
        <v>18</v>
      </c>
      <c r="E57" t="s">
        <v>2003</v>
      </c>
      <c r="F57" s="37">
        <v>154.96135381856601</v>
      </c>
      <c r="G57">
        <v>6043.4927989240741</v>
      </c>
      <c r="H57" t="s">
        <v>2079</v>
      </c>
      <c r="I57" s="39" t="s">
        <v>2080</v>
      </c>
      <c r="J57" t="s">
        <v>3085</v>
      </c>
      <c r="K57" t="s">
        <v>2901</v>
      </c>
      <c r="L57" t="s">
        <v>1984</v>
      </c>
      <c r="M57" t="s">
        <v>2901</v>
      </c>
      <c r="N57" s="39" t="s">
        <v>3086</v>
      </c>
      <c r="O57">
        <v>36031</v>
      </c>
      <c r="Q57" t="s">
        <v>3087</v>
      </c>
      <c r="T57" t="s">
        <v>2906</v>
      </c>
    </row>
    <row r="58" spans="1:20" x14ac:dyDescent="0.25">
      <c r="A58" t="s">
        <v>172</v>
      </c>
      <c r="B58" s="41">
        <v>2294</v>
      </c>
      <c r="C58" t="s">
        <v>1311</v>
      </c>
      <c r="D58" t="s">
        <v>1808</v>
      </c>
      <c r="E58" t="s">
        <v>3088</v>
      </c>
      <c r="F58" s="37">
        <v>187.416204745881</v>
      </c>
      <c r="G58">
        <v>7309.2319850893591</v>
      </c>
      <c r="H58" t="s">
        <v>3089</v>
      </c>
      <c r="I58" s="39" t="s">
        <v>3090</v>
      </c>
      <c r="J58" t="s">
        <v>3091</v>
      </c>
      <c r="K58" t="s">
        <v>2901</v>
      </c>
      <c r="L58" t="s">
        <v>1984</v>
      </c>
      <c r="M58" t="s">
        <v>2901</v>
      </c>
      <c r="N58" s="39" t="s">
        <v>3092</v>
      </c>
      <c r="O58">
        <v>36095</v>
      </c>
      <c r="Q58" t="s">
        <v>2901</v>
      </c>
      <c r="T58" t="s">
        <v>2901</v>
      </c>
    </row>
    <row r="59" spans="1:20" x14ac:dyDescent="0.25">
      <c r="A59" t="s">
        <v>174</v>
      </c>
      <c r="B59" s="41">
        <v>2296</v>
      </c>
      <c r="C59" t="s">
        <v>1312</v>
      </c>
      <c r="D59" t="s">
        <v>49</v>
      </c>
      <c r="E59" t="s">
        <v>1989</v>
      </c>
      <c r="F59" s="37">
        <v>154.95558647351999</v>
      </c>
      <c r="G59">
        <v>6043.2678724672796</v>
      </c>
      <c r="H59" t="s">
        <v>2081</v>
      </c>
      <c r="I59" s="39" t="s">
        <v>2082</v>
      </c>
      <c r="J59" t="s">
        <v>3093</v>
      </c>
      <c r="K59" t="s">
        <v>2901</v>
      </c>
      <c r="L59" t="s">
        <v>1984</v>
      </c>
      <c r="M59" t="s">
        <v>2901</v>
      </c>
      <c r="N59" s="39" t="s">
        <v>3094</v>
      </c>
      <c r="O59">
        <v>36055</v>
      </c>
      <c r="Q59" t="s">
        <v>3095</v>
      </c>
      <c r="T59" t="s">
        <v>2906</v>
      </c>
    </row>
    <row r="60" spans="1:20" x14ac:dyDescent="0.25">
      <c r="A60" t="s">
        <v>176</v>
      </c>
      <c r="B60" s="41">
        <v>2318</v>
      </c>
      <c r="C60" t="s">
        <v>1313</v>
      </c>
      <c r="D60" t="s">
        <v>32</v>
      </c>
      <c r="E60" t="s">
        <v>2294</v>
      </c>
      <c r="F60" s="37">
        <v>122.597168632508</v>
      </c>
      <c r="G60">
        <v>4781.2895766678121</v>
      </c>
      <c r="H60" t="s">
        <v>3096</v>
      </c>
      <c r="I60" s="39" t="s">
        <v>3097</v>
      </c>
      <c r="J60" t="s">
        <v>3098</v>
      </c>
      <c r="K60" t="s">
        <v>2901</v>
      </c>
      <c r="L60" t="s">
        <v>1984</v>
      </c>
      <c r="M60" t="s">
        <v>2901</v>
      </c>
      <c r="N60" s="39" t="s">
        <v>3099</v>
      </c>
      <c r="O60">
        <v>36951</v>
      </c>
      <c r="Q60" t="s">
        <v>2901</v>
      </c>
      <c r="T60" t="s">
        <v>2901</v>
      </c>
    </row>
    <row r="61" spans="1:20" x14ac:dyDescent="0.25">
      <c r="A61" t="s">
        <v>178</v>
      </c>
      <c r="B61" s="41">
        <v>2326</v>
      </c>
      <c r="C61" t="s">
        <v>1314</v>
      </c>
      <c r="D61" t="s">
        <v>32</v>
      </c>
      <c r="E61" t="s">
        <v>2006</v>
      </c>
      <c r="F61" s="37">
        <v>151.52545797161599</v>
      </c>
      <c r="G61">
        <v>5909.492860893024</v>
      </c>
      <c r="H61" t="s">
        <v>2083</v>
      </c>
      <c r="I61" s="39" t="s">
        <v>2084</v>
      </c>
      <c r="J61" t="s">
        <v>3100</v>
      </c>
      <c r="K61" t="s">
        <v>2901</v>
      </c>
      <c r="L61" t="s">
        <v>1984</v>
      </c>
      <c r="M61" t="s">
        <v>2901</v>
      </c>
      <c r="N61" s="39" t="s">
        <v>3101</v>
      </c>
      <c r="O61">
        <v>36188</v>
      </c>
      <c r="Q61" t="s">
        <v>3102</v>
      </c>
      <c r="T61" t="s">
        <v>2906</v>
      </c>
    </row>
    <row r="62" spans="1:20" x14ac:dyDescent="0.25">
      <c r="A62" t="s">
        <v>180</v>
      </c>
      <c r="B62" s="41">
        <v>2358</v>
      </c>
      <c r="C62" t="s">
        <v>1315</v>
      </c>
      <c r="D62" t="s">
        <v>17</v>
      </c>
      <c r="E62" t="s">
        <v>1896</v>
      </c>
      <c r="F62" s="37">
        <v>85.319873600034001</v>
      </c>
      <c r="G62">
        <v>3327.4750704013263</v>
      </c>
      <c r="H62" t="s">
        <v>3103</v>
      </c>
      <c r="I62" s="39" t="s">
        <v>3104</v>
      </c>
      <c r="J62" t="s">
        <v>3105</v>
      </c>
      <c r="K62" t="s">
        <v>2901</v>
      </c>
      <c r="L62" t="s">
        <v>1984</v>
      </c>
      <c r="M62" t="s">
        <v>2901</v>
      </c>
      <c r="N62" s="39" t="s">
        <v>3106</v>
      </c>
      <c r="O62">
        <v>36281</v>
      </c>
      <c r="Q62" t="s">
        <v>2901</v>
      </c>
      <c r="T62" t="s">
        <v>2901</v>
      </c>
    </row>
    <row r="63" spans="1:20" x14ac:dyDescent="0.25">
      <c r="A63" t="s">
        <v>182</v>
      </c>
      <c r="B63" s="41">
        <v>2385</v>
      </c>
      <c r="C63" t="s">
        <v>1316</v>
      </c>
      <c r="D63" t="s">
        <v>17</v>
      </c>
      <c r="E63" t="s">
        <v>2085</v>
      </c>
      <c r="F63" s="37">
        <v>228.830943077884</v>
      </c>
      <c r="G63">
        <v>8924.406780037476</v>
      </c>
      <c r="H63" t="s">
        <v>2086</v>
      </c>
      <c r="I63" s="39" t="s">
        <v>2087</v>
      </c>
      <c r="J63" t="s">
        <v>3107</v>
      </c>
      <c r="K63" t="s">
        <v>2901</v>
      </c>
      <c r="L63" t="s">
        <v>2032</v>
      </c>
      <c r="M63" t="s">
        <v>2901</v>
      </c>
      <c r="N63" s="39" t="s">
        <v>3108</v>
      </c>
      <c r="O63">
        <v>36404</v>
      </c>
      <c r="Q63" t="s">
        <v>3109</v>
      </c>
      <c r="T63" t="s">
        <v>2906</v>
      </c>
    </row>
    <row r="64" spans="1:20" x14ac:dyDescent="0.25">
      <c r="A64" t="s">
        <v>184</v>
      </c>
      <c r="B64" s="41">
        <v>2390</v>
      </c>
      <c r="C64" t="s">
        <v>1317</v>
      </c>
      <c r="D64" t="s">
        <v>2061</v>
      </c>
      <c r="E64" t="s">
        <v>2006</v>
      </c>
      <c r="F64" s="37">
        <v>151.52545797161599</v>
      </c>
      <c r="G64">
        <v>5909.492860893024</v>
      </c>
      <c r="H64" t="s">
        <v>2088</v>
      </c>
      <c r="I64" s="39" t="s">
        <v>2089</v>
      </c>
      <c r="J64" t="s">
        <v>3110</v>
      </c>
      <c r="K64" t="s">
        <v>2901</v>
      </c>
      <c r="L64" t="s">
        <v>1984</v>
      </c>
      <c r="M64" t="s">
        <v>2901</v>
      </c>
      <c r="N64" s="39" t="s">
        <v>3111</v>
      </c>
      <c r="O64">
        <v>36409</v>
      </c>
      <c r="Q64" t="s">
        <v>3112</v>
      </c>
      <c r="T64" t="s">
        <v>2906</v>
      </c>
    </row>
    <row r="65" spans="1:20" x14ac:dyDescent="0.25">
      <c r="A65" t="s">
        <v>186</v>
      </c>
      <c r="B65" s="41">
        <v>2396</v>
      </c>
      <c r="C65" t="s">
        <v>1318</v>
      </c>
      <c r="D65" t="s">
        <v>2064</v>
      </c>
      <c r="E65" t="s">
        <v>2006</v>
      </c>
      <c r="F65" s="37">
        <v>151.52545797161599</v>
      </c>
      <c r="G65">
        <v>5909.492860893024</v>
      </c>
      <c r="H65" t="s">
        <v>2090</v>
      </c>
      <c r="I65" s="39" t="s">
        <v>2091</v>
      </c>
      <c r="J65" t="s">
        <v>3113</v>
      </c>
      <c r="K65" t="s">
        <v>2901</v>
      </c>
      <c r="L65" t="s">
        <v>1984</v>
      </c>
      <c r="M65" t="s">
        <v>2901</v>
      </c>
      <c r="N65" s="39" t="s">
        <v>3114</v>
      </c>
      <c r="O65">
        <v>36418</v>
      </c>
      <c r="Q65" t="s">
        <v>3115</v>
      </c>
      <c r="T65" t="s">
        <v>2906</v>
      </c>
    </row>
    <row r="66" spans="1:20" x14ac:dyDescent="0.25">
      <c r="A66" t="s">
        <v>188</v>
      </c>
      <c r="B66" s="41">
        <v>2397</v>
      </c>
      <c r="C66" t="s">
        <v>1319</v>
      </c>
      <c r="D66" t="s">
        <v>49</v>
      </c>
      <c r="E66" t="s">
        <v>2024</v>
      </c>
      <c r="F66" s="37">
        <v>154.95558647351999</v>
      </c>
      <c r="G66">
        <v>6043.2678724672796</v>
      </c>
      <c r="H66" t="s">
        <v>2092</v>
      </c>
      <c r="I66" s="39" t="s">
        <v>2093</v>
      </c>
      <c r="J66" t="s">
        <v>3116</v>
      </c>
      <c r="K66" t="s">
        <v>2901</v>
      </c>
      <c r="L66" t="s">
        <v>1984</v>
      </c>
      <c r="M66" t="s">
        <v>2901</v>
      </c>
      <c r="N66" s="39" t="s">
        <v>3117</v>
      </c>
      <c r="O66">
        <v>36418</v>
      </c>
      <c r="Q66" t="s">
        <v>3118</v>
      </c>
      <c r="T66" t="s">
        <v>2906</v>
      </c>
    </row>
    <row r="67" spans="1:20" x14ac:dyDescent="0.25">
      <c r="A67" t="s">
        <v>190</v>
      </c>
      <c r="B67" s="41">
        <v>2427</v>
      </c>
      <c r="C67" t="s">
        <v>1320</v>
      </c>
      <c r="D67" t="s">
        <v>55</v>
      </c>
      <c r="E67" t="s">
        <v>2003</v>
      </c>
      <c r="F67" s="37">
        <v>154.96135381856601</v>
      </c>
      <c r="G67">
        <v>6043.4927989240741</v>
      </c>
      <c r="H67" t="s">
        <v>2094</v>
      </c>
      <c r="I67" s="39" t="s">
        <v>2095</v>
      </c>
      <c r="J67" t="s">
        <v>3119</v>
      </c>
      <c r="K67" t="s">
        <v>2901</v>
      </c>
      <c r="L67" t="s">
        <v>1984</v>
      </c>
      <c r="M67" t="s">
        <v>2901</v>
      </c>
      <c r="N67" s="39" t="s">
        <v>3120</v>
      </c>
      <c r="O67">
        <v>36549</v>
      </c>
      <c r="Q67" t="s">
        <v>3121</v>
      </c>
      <c r="T67" t="s">
        <v>2906</v>
      </c>
    </row>
    <row r="68" spans="1:20" x14ac:dyDescent="0.25">
      <c r="A68" t="s">
        <v>192</v>
      </c>
      <c r="B68" s="41">
        <v>2468</v>
      </c>
      <c r="C68" t="s">
        <v>1321</v>
      </c>
      <c r="D68" t="s">
        <v>2096</v>
      </c>
      <c r="E68" t="s">
        <v>1981</v>
      </c>
      <c r="F68" s="37">
        <v>233.48736202836099</v>
      </c>
      <c r="G68">
        <v>9106.0071191060779</v>
      </c>
      <c r="H68" t="s">
        <v>2097</v>
      </c>
      <c r="I68" s="39" t="s">
        <v>2098</v>
      </c>
      <c r="J68" t="s">
        <v>3122</v>
      </c>
      <c r="K68" t="s">
        <v>2901</v>
      </c>
      <c r="L68" t="s">
        <v>1984</v>
      </c>
      <c r="M68" t="s">
        <v>2901</v>
      </c>
      <c r="N68" s="39" t="s">
        <v>3123</v>
      </c>
      <c r="O68">
        <v>36675</v>
      </c>
      <c r="Q68" t="s">
        <v>3124</v>
      </c>
      <c r="T68" t="s">
        <v>2906</v>
      </c>
    </row>
    <row r="69" spans="1:20" x14ac:dyDescent="0.25">
      <c r="A69" t="s">
        <v>194</v>
      </c>
      <c r="B69" s="41">
        <v>2471</v>
      </c>
      <c r="C69" t="s">
        <v>1322</v>
      </c>
      <c r="D69" t="s">
        <v>2058</v>
      </c>
      <c r="E69" t="s">
        <v>1981</v>
      </c>
      <c r="F69" s="37">
        <v>233.48736202836099</v>
      </c>
      <c r="G69">
        <v>9106.0071191060779</v>
      </c>
      <c r="H69" t="s">
        <v>2099</v>
      </c>
      <c r="I69" s="39" t="s">
        <v>2100</v>
      </c>
      <c r="J69" t="s">
        <v>3125</v>
      </c>
      <c r="K69" t="s">
        <v>2901</v>
      </c>
      <c r="L69" t="s">
        <v>1984</v>
      </c>
      <c r="M69" t="s">
        <v>2901</v>
      </c>
      <c r="N69" s="39" t="s">
        <v>3126</v>
      </c>
      <c r="O69">
        <v>36672</v>
      </c>
      <c r="Q69" t="s">
        <v>3127</v>
      </c>
      <c r="T69" t="s">
        <v>2906</v>
      </c>
    </row>
    <row r="70" spans="1:20" x14ac:dyDescent="0.25">
      <c r="A70" t="s">
        <v>196</v>
      </c>
      <c r="B70" s="41">
        <v>2496</v>
      </c>
      <c r="C70" t="s">
        <v>1323</v>
      </c>
      <c r="D70" t="s">
        <v>49</v>
      </c>
      <c r="E70" t="s">
        <v>2155</v>
      </c>
      <c r="F70" s="37">
        <v>159.01894999993999</v>
      </c>
      <c r="G70">
        <v>6201.73904999766</v>
      </c>
      <c r="H70" t="s">
        <v>3128</v>
      </c>
      <c r="I70" s="39" t="s">
        <v>3129</v>
      </c>
      <c r="J70" t="s">
        <v>3130</v>
      </c>
      <c r="K70" t="s">
        <v>2901</v>
      </c>
      <c r="L70" t="s">
        <v>1984</v>
      </c>
      <c r="M70" t="s">
        <v>2901</v>
      </c>
      <c r="N70" s="39" t="s">
        <v>3131</v>
      </c>
      <c r="O70">
        <v>36660</v>
      </c>
      <c r="Q70" t="s">
        <v>2901</v>
      </c>
      <c r="T70" t="s">
        <v>2901</v>
      </c>
    </row>
    <row r="71" spans="1:20" x14ac:dyDescent="0.25">
      <c r="A71" t="s">
        <v>198</v>
      </c>
      <c r="B71" s="41">
        <v>2500</v>
      </c>
      <c r="C71" t="s">
        <v>1324</v>
      </c>
      <c r="D71" t="s">
        <v>2101</v>
      </c>
      <c r="E71" t="s">
        <v>1981</v>
      </c>
      <c r="F71" s="37">
        <v>233.48736202836099</v>
      </c>
      <c r="G71">
        <v>9106.0071191060779</v>
      </c>
      <c r="H71" t="s">
        <v>2102</v>
      </c>
      <c r="I71" s="39" t="s">
        <v>2103</v>
      </c>
      <c r="J71" t="s">
        <v>3132</v>
      </c>
      <c r="K71" t="s">
        <v>2901</v>
      </c>
      <c r="L71" t="s">
        <v>1984</v>
      </c>
      <c r="M71" t="s">
        <v>2901</v>
      </c>
      <c r="N71" s="39" t="s">
        <v>3133</v>
      </c>
      <c r="O71">
        <v>36738</v>
      </c>
      <c r="Q71" t="s">
        <v>3134</v>
      </c>
      <c r="T71" t="s">
        <v>2906</v>
      </c>
    </row>
    <row r="72" spans="1:20" x14ac:dyDescent="0.25">
      <c r="A72" t="s">
        <v>200</v>
      </c>
      <c r="B72" s="41">
        <v>25440</v>
      </c>
      <c r="C72" t="s">
        <v>1325</v>
      </c>
      <c r="D72" t="s">
        <v>3135</v>
      </c>
      <c r="E72" t="s">
        <v>1902</v>
      </c>
      <c r="F72" s="37">
        <v>71.290000000037296</v>
      </c>
      <c r="G72">
        <v>2780.3100000014547</v>
      </c>
      <c r="H72" t="s">
        <v>3136</v>
      </c>
      <c r="I72" s="39" t="s">
        <v>3137</v>
      </c>
      <c r="J72" t="s">
        <v>3138</v>
      </c>
      <c r="K72" t="s">
        <v>2901</v>
      </c>
      <c r="L72" t="s">
        <v>1984</v>
      </c>
      <c r="M72" t="s">
        <v>2901</v>
      </c>
      <c r="N72" s="39" t="s">
        <v>3139</v>
      </c>
      <c r="O72">
        <v>38668</v>
      </c>
      <c r="Q72" t="s">
        <v>2901</v>
      </c>
      <c r="T72" t="s">
        <v>2901</v>
      </c>
    </row>
    <row r="73" spans="1:20" x14ac:dyDescent="0.25">
      <c r="A73" t="s">
        <v>202</v>
      </c>
      <c r="B73" s="41">
        <v>2566</v>
      </c>
      <c r="C73" t="s">
        <v>1326</v>
      </c>
      <c r="D73" t="s">
        <v>13</v>
      </c>
      <c r="E73" t="s">
        <v>1989</v>
      </c>
      <c r="F73" s="37">
        <v>154.95558647351999</v>
      </c>
      <c r="G73">
        <v>6043.2678724672796</v>
      </c>
      <c r="H73" t="s">
        <v>2104</v>
      </c>
      <c r="I73" s="39" t="s">
        <v>2105</v>
      </c>
      <c r="J73" t="s">
        <v>3140</v>
      </c>
      <c r="K73" t="s">
        <v>2901</v>
      </c>
      <c r="L73" t="s">
        <v>1984</v>
      </c>
      <c r="M73" t="s">
        <v>2901</v>
      </c>
      <c r="N73" s="39" t="s">
        <v>3141</v>
      </c>
      <c r="O73">
        <v>36802</v>
      </c>
      <c r="Q73" t="s">
        <v>3142</v>
      </c>
      <c r="T73" t="s">
        <v>2906</v>
      </c>
    </row>
    <row r="74" spans="1:20" x14ac:dyDescent="0.25">
      <c r="A74" t="s">
        <v>204</v>
      </c>
      <c r="B74" s="41">
        <v>2582</v>
      </c>
      <c r="C74" t="s">
        <v>1327</v>
      </c>
      <c r="D74" t="s">
        <v>1186</v>
      </c>
      <c r="E74" t="s">
        <v>1902</v>
      </c>
      <c r="F74" s="37">
        <v>148.078196331225</v>
      </c>
      <c r="G74">
        <v>5775.0496569177758</v>
      </c>
      <c r="H74" t="s">
        <v>2106</v>
      </c>
      <c r="I74" s="39" t="s">
        <v>2107</v>
      </c>
      <c r="J74" t="s">
        <v>3143</v>
      </c>
      <c r="K74" t="s">
        <v>2901</v>
      </c>
      <c r="L74" t="s">
        <v>1984</v>
      </c>
      <c r="M74" t="s">
        <v>2901</v>
      </c>
      <c r="N74" s="39" t="s">
        <v>3144</v>
      </c>
      <c r="O74">
        <v>36829</v>
      </c>
      <c r="Q74" t="s">
        <v>3145</v>
      </c>
      <c r="T74" t="s">
        <v>2906</v>
      </c>
    </row>
    <row r="75" spans="1:20" x14ac:dyDescent="0.25">
      <c r="A75" t="s">
        <v>206</v>
      </c>
      <c r="B75" s="41">
        <v>2584</v>
      </c>
      <c r="C75" t="s">
        <v>1237</v>
      </c>
      <c r="D75" t="s">
        <v>28</v>
      </c>
      <c r="E75" t="s">
        <v>1902</v>
      </c>
      <c r="F75" s="37">
        <v>123.671213963132</v>
      </c>
      <c r="G75">
        <v>4823.1773445621484</v>
      </c>
      <c r="H75" t="s">
        <v>3146</v>
      </c>
      <c r="I75" s="39" t="s">
        <v>3147</v>
      </c>
      <c r="J75" t="s">
        <v>3148</v>
      </c>
      <c r="K75" t="s">
        <v>2901</v>
      </c>
      <c r="L75" t="s">
        <v>1984</v>
      </c>
      <c r="M75" t="s">
        <v>2901</v>
      </c>
      <c r="N75" s="39" t="s">
        <v>3149</v>
      </c>
      <c r="O75">
        <v>36843</v>
      </c>
      <c r="Q75" t="s">
        <v>2901</v>
      </c>
      <c r="T75" t="s">
        <v>2901</v>
      </c>
    </row>
    <row r="76" spans="1:20" x14ac:dyDescent="0.25">
      <c r="A76" t="s">
        <v>208</v>
      </c>
      <c r="B76" s="41">
        <v>2586</v>
      </c>
      <c r="C76" t="s">
        <v>1328</v>
      </c>
      <c r="D76" t="s">
        <v>1185</v>
      </c>
      <c r="E76" t="s">
        <v>2108</v>
      </c>
      <c r="F76" s="37">
        <v>158.38594962126299</v>
      </c>
      <c r="G76">
        <v>6177.0520352292569</v>
      </c>
      <c r="H76" t="s">
        <v>2109</v>
      </c>
      <c r="I76" s="39" t="s">
        <v>2110</v>
      </c>
      <c r="J76" t="s">
        <v>3150</v>
      </c>
      <c r="K76" t="s">
        <v>2901</v>
      </c>
      <c r="L76" t="s">
        <v>1984</v>
      </c>
      <c r="M76" t="s">
        <v>2901</v>
      </c>
      <c r="N76" s="39" t="s">
        <v>3151</v>
      </c>
      <c r="O76">
        <v>36840</v>
      </c>
      <c r="Q76" t="s">
        <v>3152</v>
      </c>
      <c r="T76" t="s">
        <v>2906</v>
      </c>
    </row>
    <row r="77" spans="1:20" x14ac:dyDescent="0.25">
      <c r="A77" t="s">
        <v>210</v>
      </c>
      <c r="B77" s="41">
        <v>2594</v>
      </c>
      <c r="C77" t="s">
        <v>1329</v>
      </c>
      <c r="D77" t="s">
        <v>49</v>
      </c>
      <c r="E77" s="40" t="s">
        <v>1892</v>
      </c>
      <c r="F77" s="37">
        <v>158.38567399644799</v>
      </c>
      <c r="G77">
        <v>6177.0412858614718</v>
      </c>
      <c r="H77" t="s">
        <v>2111</v>
      </c>
      <c r="I77" s="39" t="s">
        <v>2112</v>
      </c>
      <c r="J77" t="s">
        <v>3153</v>
      </c>
      <c r="K77" t="s">
        <v>2901</v>
      </c>
      <c r="L77" t="s">
        <v>1984</v>
      </c>
      <c r="M77" t="s">
        <v>2901</v>
      </c>
      <c r="N77" s="39" t="s">
        <v>3154</v>
      </c>
      <c r="O77">
        <v>36864</v>
      </c>
      <c r="Q77" t="s">
        <v>3155</v>
      </c>
      <c r="T77" t="s">
        <v>2906</v>
      </c>
    </row>
    <row r="78" spans="1:20" x14ac:dyDescent="0.25">
      <c r="A78" t="s">
        <v>212</v>
      </c>
      <c r="B78" s="41">
        <v>2601</v>
      </c>
      <c r="C78" t="s">
        <v>1330</v>
      </c>
      <c r="D78" t="s">
        <v>49</v>
      </c>
      <c r="E78" s="40" t="s">
        <v>1896</v>
      </c>
      <c r="F78" s="37">
        <v>148.07658559812199</v>
      </c>
      <c r="G78">
        <v>5774.9868383267576</v>
      </c>
      <c r="H78" t="s">
        <v>2113</v>
      </c>
      <c r="I78" s="39" t="s">
        <v>2114</v>
      </c>
      <c r="J78" t="s">
        <v>3156</v>
      </c>
      <c r="K78" t="s">
        <v>2901</v>
      </c>
      <c r="L78" t="s">
        <v>1984</v>
      </c>
      <c r="M78" t="s">
        <v>2901</v>
      </c>
      <c r="N78" s="39" t="s">
        <v>3157</v>
      </c>
      <c r="O78">
        <v>36871</v>
      </c>
      <c r="Q78" t="s">
        <v>3158</v>
      </c>
      <c r="T78" t="s">
        <v>2906</v>
      </c>
    </row>
    <row r="79" spans="1:20" x14ac:dyDescent="0.25">
      <c r="A79" t="s">
        <v>214</v>
      </c>
      <c r="B79" s="41">
        <v>2608</v>
      </c>
      <c r="C79" t="s">
        <v>1331</v>
      </c>
      <c r="D79" t="s">
        <v>2096</v>
      </c>
      <c r="E79" t="s">
        <v>1981</v>
      </c>
      <c r="F79" s="37">
        <v>233.48736202836099</v>
      </c>
      <c r="G79">
        <v>9106.0071191060779</v>
      </c>
      <c r="H79" t="s">
        <v>2115</v>
      </c>
      <c r="I79" s="39" t="s">
        <v>2116</v>
      </c>
      <c r="J79" t="s">
        <v>3159</v>
      </c>
      <c r="K79" t="s">
        <v>2901</v>
      </c>
      <c r="L79" t="s">
        <v>1984</v>
      </c>
      <c r="M79" t="s">
        <v>2901</v>
      </c>
      <c r="N79" s="39" t="s">
        <v>3160</v>
      </c>
      <c r="O79">
        <v>36879</v>
      </c>
      <c r="Q79" t="s">
        <v>3161</v>
      </c>
      <c r="T79" t="s">
        <v>2906</v>
      </c>
    </row>
    <row r="80" spans="1:20" x14ac:dyDescent="0.25">
      <c r="A80" t="s">
        <v>216</v>
      </c>
      <c r="B80" s="41">
        <v>2614</v>
      </c>
      <c r="C80" t="s">
        <v>1332</v>
      </c>
      <c r="D80" t="s">
        <v>1186</v>
      </c>
      <c r="E80" t="s">
        <v>1902</v>
      </c>
      <c r="F80" s="37">
        <v>148.07658559812199</v>
      </c>
      <c r="G80">
        <v>5774.9868383267576</v>
      </c>
      <c r="H80" t="s">
        <v>2117</v>
      </c>
      <c r="I80" s="39" t="s">
        <v>2118</v>
      </c>
      <c r="J80" t="s">
        <v>3162</v>
      </c>
      <c r="K80" t="s">
        <v>2901</v>
      </c>
      <c r="L80" t="s">
        <v>1984</v>
      </c>
      <c r="M80" t="s">
        <v>2901</v>
      </c>
      <c r="N80" s="39" t="s">
        <v>3163</v>
      </c>
      <c r="O80">
        <v>36894</v>
      </c>
      <c r="Q80" t="s">
        <v>3164</v>
      </c>
      <c r="T80" t="s">
        <v>2906</v>
      </c>
    </row>
    <row r="81" spans="1:20" x14ac:dyDescent="0.25">
      <c r="A81" t="s">
        <v>218</v>
      </c>
      <c r="B81" s="41">
        <v>2615</v>
      </c>
      <c r="C81" t="s">
        <v>1333</v>
      </c>
      <c r="D81" t="s">
        <v>18</v>
      </c>
      <c r="E81" t="s">
        <v>1902</v>
      </c>
      <c r="F81" s="37">
        <v>148.07658559812199</v>
      </c>
      <c r="G81">
        <v>5774.9868383267576</v>
      </c>
      <c r="H81" t="s">
        <v>2119</v>
      </c>
      <c r="I81" s="39" t="s">
        <v>2120</v>
      </c>
      <c r="J81" t="s">
        <v>3165</v>
      </c>
      <c r="K81" t="s">
        <v>2901</v>
      </c>
      <c r="L81" t="s">
        <v>1984</v>
      </c>
      <c r="M81" t="s">
        <v>2901</v>
      </c>
      <c r="N81" s="39" t="s">
        <v>3166</v>
      </c>
      <c r="O81">
        <v>36894</v>
      </c>
      <c r="Q81" t="s">
        <v>3167</v>
      </c>
      <c r="T81" t="s">
        <v>2906</v>
      </c>
    </row>
    <row r="82" spans="1:20" x14ac:dyDescent="0.25">
      <c r="A82" t="s">
        <v>220</v>
      </c>
      <c r="B82" s="41">
        <v>2622</v>
      </c>
      <c r="C82" t="s">
        <v>1334</v>
      </c>
      <c r="D82" t="s">
        <v>2121</v>
      </c>
      <c r="E82" t="s">
        <v>2006</v>
      </c>
      <c r="F82" s="37">
        <v>151.52545797161599</v>
      </c>
      <c r="G82">
        <v>5909.492860893024</v>
      </c>
      <c r="H82" t="s">
        <v>2122</v>
      </c>
      <c r="I82" s="39" t="s">
        <v>2123</v>
      </c>
      <c r="J82" t="s">
        <v>3168</v>
      </c>
      <c r="K82" t="s">
        <v>2901</v>
      </c>
      <c r="L82" t="s">
        <v>1984</v>
      </c>
      <c r="M82" t="s">
        <v>2901</v>
      </c>
      <c r="N82" s="39" t="s">
        <v>3169</v>
      </c>
      <c r="O82">
        <v>36906</v>
      </c>
      <c r="Q82" t="s">
        <v>3170</v>
      </c>
      <c r="T82" t="s">
        <v>2906</v>
      </c>
    </row>
    <row r="83" spans="1:20" x14ac:dyDescent="0.25">
      <c r="A83" t="s">
        <v>222</v>
      </c>
      <c r="B83" s="41">
        <v>26240</v>
      </c>
      <c r="C83" t="s">
        <v>1335</v>
      </c>
      <c r="D83" t="s">
        <v>53</v>
      </c>
      <c r="E83" t="s">
        <v>1902</v>
      </c>
      <c r="F83" s="37">
        <v>148.078196331225</v>
      </c>
      <c r="G83">
        <v>5775.0496569177758</v>
      </c>
      <c r="H83" t="s">
        <v>2124</v>
      </c>
      <c r="I83" s="39" t="s">
        <v>2125</v>
      </c>
      <c r="J83" t="s">
        <v>3171</v>
      </c>
      <c r="K83" t="s">
        <v>2901</v>
      </c>
      <c r="L83" t="s">
        <v>1984</v>
      </c>
      <c r="M83" t="s">
        <v>2901</v>
      </c>
      <c r="N83" s="39" t="s">
        <v>3172</v>
      </c>
      <c r="O83">
        <v>38427</v>
      </c>
      <c r="Q83" t="s">
        <v>3173</v>
      </c>
      <c r="T83" t="s">
        <v>2906</v>
      </c>
    </row>
    <row r="84" spans="1:20" x14ac:dyDescent="0.25">
      <c r="A84" t="s">
        <v>224</v>
      </c>
      <c r="B84" s="41">
        <v>2642</v>
      </c>
      <c r="C84" t="s">
        <v>1336</v>
      </c>
      <c r="D84" t="s">
        <v>2061</v>
      </c>
      <c r="E84" s="40" t="s">
        <v>2006</v>
      </c>
      <c r="F84" s="37">
        <v>151.52545797161599</v>
      </c>
      <c r="G84">
        <v>5909.492860893024</v>
      </c>
      <c r="H84" t="s">
        <v>2126</v>
      </c>
      <c r="I84" s="39" t="s">
        <v>2127</v>
      </c>
      <c r="J84" t="s">
        <v>3174</v>
      </c>
      <c r="K84" t="s">
        <v>2901</v>
      </c>
      <c r="L84" t="s">
        <v>1984</v>
      </c>
      <c r="M84" t="s">
        <v>2901</v>
      </c>
      <c r="N84" s="39" t="s">
        <v>3175</v>
      </c>
      <c r="O84">
        <v>36913</v>
      </c>
      <c r="Q84" t="s">
        <v>3176</v>
      </c>
      <c r="T84" t="s">
        <v>2906</v>
      </c>
    </row>
    <row r="85" spans="1:20" x14ac:dyDescent="0.25">
      <c r="A85" t="s">
        <v>226</v>
      </c>
      <c r="B85" s="41">
        <v>26500</v>
      </c>
      <c r="C85" t="s">
        <v>1337</v>
      </c>
      <c r="D85" t="s">
        <v>49</v>
      </c>
      <c r="E85" t="s">
        <v>1896</v>
      </c>
      <c r="F85" s="37">
        <v>148.07658559812199</v>
      </c>
      <c r="G85">
        <v>5774.9868383267576</v>
      </c>
      <c r="H85" t="s">
        <v>2128</v>
      </c>
      <c r="I85" s="39" t="s">
        <v>2129</v>
      </c>
      <c r="J85" t="s">
        <v>3177</v>
      </c>
      <c r="K85" t="s">
        <v>2901</v>
      </c>
      <c r="L85" t="s">
        <v>1984</v>
      </c>
      <c r="M85" t="s">
        <v>2901</v>
      </c>
      <c r="N85" s="39" t="s">
        <v>3178</v>
      </c>
      <c r="O85">
        <v>38596</v>
      </c>
      <c r="Q85" t="s">
        <v>3179</v>
      </c>
      <c r="T85" t="s">
        <v>2906</v>
      </c>
    </row>
    <row r="86" spans="1:20" x14ac:dyDescent="0.25">
      <c r="A86" t="s">
        <v>228</v>
      </c>
      <c r="B86" s="41">
        <v>26620</v>
      </c>
      <c r="C86" t="s">
        <v>1338</v>
      </c>
      <c r="D86" t="s">
        <v>3135</v>
      </c>
      <c r="E86" s="40" t="s">
        <v>3135</v>
      </c>
      <c r="F86" s="37">
        <v>76.260000000009299</v>
      </c>
      <c r="G86">
        <v>2974.1400000003628</v>
      </c>
      <c r="H86" t="s">
        <v>3180</v>
      </c>
      <c r="I86" s="39" t="s">
        <v>3181</v>
      </c>
      <c r="J86" t="s">
        <v>3182</v>
      </c>
      <c r="K86" t="s">
        <v>2901</v>
      </c>
      <c r="L86" t="s">
        <v>1984</v>
      </c>
      <c r="M86" t="s">
        <v>2901</v>
      </c>
      <c r="N86" s="39" t="s">
        <v>3183</v>
      </c>
      <c r="O86">
        <v>38672</v>
      </c>
      <c r="Q86" t="s">
        <v>2901</v>
      </c>
      <c r="T86" t="s">
        <v>2901</v>
      </c>
    </row>
    <row r="87" spans="1:20" x14ac:dyDescent="0.25">
      <c r="A87" t="s">
        <v>230</v>
      </c>
      <c r="B87" s="41">
        <v>2667</v>
      </c>
      <c r="C87" t="s">
        <v>1339</v>
      </c>
      <c r="D87" t="s">
        <v>1985</v>
      </c>
      <c r="E87" t="s">
        <v>2006</v>
      </c>
      <c r="F87" s="37">
        <v>151.52545797161599</v>
      </c>
      <c r="G87">
        <v>5909.492860893024</v>
      </c>
      <c r="H87" t="s">
        <v>2130</v>
      </c>
      <c r="I87" s="39" t="s">
        <v>2131</v>
      </c>
      <c r="J87" t="s">
        <v>3184</v>
      </c>
      <c r="K87" t="s">
        <v>2901</v>
      </c>
      <c r="L87" t="s">
        <v>1984</v>
      </c>
      <c r="M87" t="s">
        <v>2901</v>
      </c>
      <c r="N87" s="39" t="s">
        <v>3185</v>
      </c>
      <c r="O87">
        <v>36973</v>
      </c>
      <c r="Q87" t="s">
        <v>3186</v>
      </c>
      <c r="T87" t="s">
        <v>2906</v>
      </c>
    </row>
    <row r="88" spans="1:20" x14ac:dyDescent="0.25">
      <c r="A88" t="s">
        <v>232</v>
      </c>
      <c r="B88" s="41">
        <v>2679</v>
      </c>
      <c r="C88" t="s">
        <v>1340</v>
      </c>
      <c r="D88" t="s">
        <v>2132</v>
      </c>
      <c r="E88" t="s">
        <v>2006</v>
      </c>
      <c r="F88" s="37">
        <v>151.52545797161599</v>
      </c>
      <c r="G88">
        <v>5909.492860893024</v>
      </c>
      <c r="H88" t="s">
        <v>2133</v>
      </c>
      <c r="I88" s="39" t="s">
        <v>2134</v>
      </c>
      <c r="J88" t="s">
        <v>3187</v>
      </c>
      <c r="K88" t="s">
        <v>2901</v>
      </c>
      <c r="L88" t="s">
        <v>1984</v>
      </c>
      <c r="M88" t="s">
        <v>2901</v>
      </c>
      <c r="N88" s="39" t="s">
        <v>3188</v>
      </c>
      <c r="O88">
        <v>36997</v>
      </c>
      <c r="Q88" t="s">
        <v>3189</v>
      </c>
      <c r="T88" t="s">
        <v>2906</v>
      </c>
    </row>
    <row r="89" spans="1:20" x14ac:dyDescent="0.25">
      <c r="A89" t="s">
        <v>234</v>
      </c>
      <c r="B89" s="41">
        <v>2683</v>
      </c>
      <c r="C89" t="s">
        <v>1341</v>
      </c>
      <c r="D89" t="s">
        <v>2135</v>
      </c>
      <c r="E89" t="s">
        <v>2006</v>
      </c>
      <c r="F89" s="37">
        <v>151.52545797161599</v>
      </c>
      <c r="G89">
        <v>5909.492860893024</v>
      </c>
      <c r="H89" t="s">
        <v>2136</v>
      </c>
      <c r="I89" s="39" t="s">
        <v>2137</v>
      </c>
      <c r="J89" t="s">
        <v>3190</v>
      </c>
      <c r="K89" t="s">
        <v>2901</v>
      </c>
      <c r="L89" t="s">
        <v>1984</v>
      </c>
      <c r="M89" t="s">
        <v>2901</v>
      </c>
      <c r="N89" s="39" t="s">
        <v>3191</v>
      </c>
      <c r="O89">
        <v>37005</v>
      </c>
      <c r="Q89" t="s">
        <v>3192</v>
      </c>
      <c r="T89" t="s">
        <v>2906</v>
      </c>
    </row>
    <row r="90" spans="1:20" x14ac:dyDescent="0.25">
      <c r="A90" t="s">
        <v>236</v>
      </c>
      <c r="B90" s="41">
        <v>26860</v>
      </c>
      <c r="C90" t="s">
        <v>1342</v>
      </c>
      <c r="D90" t="s">
        <v>13</v>
      </c>
      <c r="E90" t="s">
        <v>1989</v>
      </c>
      <c r="F90" s="37">
        <v>105.318604632397</v>
      </c>
      <c r="G90">
        <v>4107.4255806634828</v>
      </c>
      <c r="H90" t="s">
        <v>3193</v>
      </c>
      <c r="I90" s="39" t="s">
        <v>3194</v>
      </c>
      <c r="J90" t="s">
        <v>3195</v>
      </c>
      <c r="K90" t="s">
        <v>2901</v>
      </c>
      <c r="L90" t="s">
        <v>1984</v>
      </c>
      <c r="M90" t="s">
        <v>2901</v>
      </c>
      <c r="N90" s="39" t="s">
        <v>3196</v>
      </c>
      <c r="O90">
        <v>37006</v>
      </c>
      <c r="Q90" t="s">
        <v>2901</v>
      </c>
      <c r="T90" t="s">
        <v>2901</v>
      </c>
    </row>
    <row r="91" spans="1:20" x14ac:dyDescent="0.25">
      <c r="A91" t="s">
        <v>238</v>
      </c>
      <c r="B91" s="41">
        <v>2699</v>
      </c>
      <c r="C91" t="s">
        <v>1343</v>
      </c>
      <c r="D91" t="s">
        <v>2121</v>
      </c>
      <c r="E91" t="s">
        <v>2006</v>
      </c>
      <c r="F91" s="37">
        <v>151.52545797161599</v>
      </c>
      <c r="G91">
        <v>5909.492860893024</v>
      </c>
      <c r="H91" t="s">
        <v>2138</v>
      </c>
      <c r="I91" s="39" t="s">
        <v>2139</v>
      </c>
      <c r="J91" t="s">
        <v>3197</v>
      </c>
      <c r="K91" t="s">
        <v>2901</v>
      </c>
      <c r="L91" t="s">
        <v>1984</v>
      </c>
      <c r="M91" t="s">
        <v>2901</v>
      </c>
      <c r="N91" s="39" t="s">
        <v>3198</v>
      </c>
      <c r="O91">
        <v>37025</v>
      </c>
      <c r="Q91" t="s">
        <v>3199</v>
      </c>
      <c r="T91" t="s">
        <v>2906</v>
      </c>
    </row>
    <row r="92" spans="1:20" x14ac:dyDescent="0.25">
      <c r="A92" t="s">
        <v>240</v>
      </c>
      <c r="B92" s="41">
        <v>27060</v>
      </c>
      <c r="C92" t="s">
        <v>1344</v>
      </c>
      <c r="D92" t="s">
        <v>2140</v>
      </c>
      <c r="E92" t="s">
        <v>1896</v>
      </c>
      <c r="F92" s="37">
        <v>148.07658559812199</v>
      </c>
      <c r="G92">
        <v>5774.9868383267576</v>
      </c>
      <c r="H92" t="s">
        <v>2141</v>
      </c>
      <c r="I92" s="39" t="s">
        <v>2142</v>
      </c>
      <c r="J92" t="s">
        <v>3200</v>
      </c>
      <c r="K92" t="s">
        <v>2901</v>
      </c>
      <c r="L92" t="s">
        <v>1984</v>
      </c>
      <c r="M92" t="s">
        <v>2901</v>
      </c>
      <c r="N92" s="39" t="s">
        <v>3201</v>
      </c>
      <c r="O92">
        <v>37033</v>
      </c>
      <c r="Q92" t="s">
        <v>3202</v>
      </c>
      <c r="T92" t="s">
        <v>2906</v>
      </c>
    </row>
    <row r="93" spans="1:20" x14ac:dyDescent="0.25">
      <c r="A93" t="s">
        <v>242</v>
      </c>
      <c r="B93" s="41">
        <v>2715</v>
      </c>
      <c r="C93" t="s">
        <v>1345</v>
      </c>
      <c r="D93" t="s">
        <v>1980</v>
      </c>
      <c r="E93" t="s">
        <v>2006</v>
      </c>
      <c r="F93" s="37">
        <v>72.949999999953405</v>
      </c>
      <c r="G93">
        <v>2845.049999998183</v>
      </c>
      <c r="H93" t="s">
        <v>3203</v>
      </c>
      <c r="I93" s="39" t="s">
        <v>3204</v>
      </c>
      <c r="J93" t="s">
        <v>3205</v>
      </c>
      <c r="K93" t="s">
        <v>2901</v>
      </c>
      <c r="L93" t="s">
        <v>1984</v>
      </c>
      <c r="M93" t="s">
        <v>2901</v>
      </c>
      <c r="N93" s="39" t="s">
        <v>3206</v>
      </c>
      <c r="O93">
        <v>38005</v>
      </c>
      <c r="Q93" t="s">
        <v>2901</v>
      </c>
      <c r="T93" t="s">
        <v>2901</v>
      </c>
    </row>
    <row r="94" spans="1:20" x14ac:dyDescent="0.25">
      <c r="A94" t="s">
        <v>242</v>
      </c>
      <c r="B94" s="41">
        <v>27150</v>
      </c>
      <c r="C94" t="s">
        <v>1345</v>
      </c>
      <c r="D94" t="s">
        <v>1980</v>
      </c>
      <c r="E94" t="s">
        <v>2006</v>
      </c>
      <c r="F94" s="37">
        <v>72.949999999953405</v>
      </c>
      <c r="G94">
        <v>2845.049999998183</v>
      </c>
      <c r="H94" t="s">
        <v>3207</v>
      </c>
      <c r="I94" s="39" t="s">
        <v>3208</v>
      </c>
      <c r="J94" t="s">
        <v>3209</v>
      </c>
      <c r="K94" t="s">
        <v>2901</v>
      </c>
      <c r="L94" t="s">
        <v>1984</v>
      </c>
      <c r="M94" t="s">
        <v>2901</v>
      </c>
      <c r="N94" s="39" t="s">
        <v>3206</v>
      </c>
      <c r="O94">
        <v>38005</v>
      </c>
      <c r="Q94" t="s">
        <v>2901</v>
      </c>
      <c r="T94" t="s">
        <v>2901</v>
      </c>
    </row>
    <row r="95" spans="1:20" x14ac:dyDescent="0.25">
      <c r="A95" t="s">
        <v>245</v>
      </c>
      <c r="B95" s="41">
        <v>2724</v>
      </c>
      <c r="C95" t="s">
        <v>1346</v>
      </c>
      <c r="D95" t="s">
        <v>2143</v>
      </c>
      <c r="E95" t="s">
        <v>2006</v>
      </c>
      <c r="F95" s="37">
        <v>151.52545797161599</v>
      </c>
      <c r="G95">
        <v>5909.492860893024</v>
      </c>
      <c r="H95" t="s">
        <v>2144</v>
      </c>
      <c r="I95" s="39" t="s">
        <v>2145</v>
      </c>
      <c r="J95" t="s">
        <v>3210</v>
      </c>
      <c r="K95" t="s">
        <v>2901</v>
      </c>
      <c r="L95" t="s">
        <v>1984</v>
      </c>
      <c r="M95" t="s">
        <v>2901</v>
      </c>
      <c r="N95" s="39" t="s">
        <v>3211</v>
      </c>
      <c r="O95">
        <v>37092</v>
      </c>
      <c r="Q95" t="s">
        <v>3212</v>
      </c>
      <c r="T95" t="s">
        <v>2906</v>
      </c>
    </row>
    <row r="96" spans="1:20" x14ac:dyDescent="0.25">
      <c r="A96" t="s">
        <v>247</v>
      </c>
      <c r="B96" s="41">
        <v>2725</v>
      </c>
      <c r="C96" t="s">
        <v>1347</v>
      </c>
      <c r="D96" t="s">
        <v>2143</v>
      </c>
      <c r="E96" t="s">
        <v>2006</v>
      </c>
      <c r="F96" s="37">
        <v>151.52545797161599</v>
      </c>
      <c r="G96">
        <v>5909.492860893024</v>
      </c>
      <c r="H96" t="s">
        <v>2146</v>
      </c>
      <c r="I96" s="39" t="s">
        <v>2147</v>
      </c>
      <c r="J96" t="s">
        <v>3053</v>
      </c>
      <c r="K96" t="s">
        <v>2901</v>
      </c>
      <c r="L96" t="s">
        <v>1984</v>
      </c>
      <c r="M96" t="s">
        <v>2901</v>
      </c>
      <c r="N96" s="39" t="s">
        <v>3213</v>
      </c>
      <c r="O96">
        <v>37096</v>
      </c>
      <c r="Q96" t="s">
        <v>3214</v>
      </c>
      <c r="T96" t="s">
        <v>2906</v>
      </c>
    </row>
    <row r="97" spans="1:20" x14ac:dyDescent="0.25">
      <c r="A97" t="s">
        <v>249</v>
      </c>
      <c r="B97" s="41">
        <v>2730</v>
      </c>
      <c r="C97" t="s">
        <v>1348</v>
      </c>
      <c r="D97" t="s">
        <v>2121</v>
      </c>
      <c r="E97" t="s">
        <v>2006</v>
      </c>
      <c r="F97" s="37">
        <v>151.52545797161599</v>
      </c>
      <c r="G97">
        <v>5909.492860893024</v>
      </c>
      <c r="H97" t="s">
        <v>2148</v>
      </c>
      <c r="I97" s="39" t="s">
        <v>2149</v>
      </c>
      <c r="J97" t="s">
        <v>3215</v>
      </c>
      <c r="K97" t="s">
        <v>2901</v>
      </c>
      <c r="L97" t="s">
        <v>1984</v>
      </c>
      <c r="M97" t="s">
        <v>2901</v>
      </c>
      <c r="N97" s="39" t="s">
        <v>3216</v>
      </c>
      <c r="O97">
        <v>37137</v>
      </c>
      <c r="Q97" t="s">
        <v>3217</v>
      </c>
      <c r="T97" t="s">
        <v>2906</v>
      </c>
    </row>
    <row r="98" spans="1:20" x14ac:dyDescent="0.25">
      <c r="A98" t="s">
        <v>251</v>
      </c>
      <c r="B98" s="41">
        <v>27340</v>
      </c>
      <c r="C98" t="s">
        <v>1349</v>
      </c>
      <c r="D98" t="s">
        <v>1874</v>
      </c>
      <c r="E98" t="s">
        <v>1892</v>
      </c>
      <c r="F98" s="37">
        <v>158.38571497542699</v>
      </c>
      <c r="G98">
        <v>6177.0428840416525</v>
      </c>
      <c r="H98" t="s">
        <v>2150</v>
      </c>
      <c r="I98" s="39" t="s">
        <v>2151</v>
      </c>
      <c r="J98" t="s">
        <v>3218</v>
      </c>
      <c r="K98" t="s">
        <v>2901</v>
      </c>
      <c r="L98" t="s">
        <v>2032</v>
      </c>
      <c r="M98" t="s">
        <v>2901</v>
      </c>
      <c r="N98" s="39" t="s">
        <v>3219</v>
      </c>
      <c r="O98">
        <v>37116</v>
      </c>
      <c r="Q98" t="s">
        <v>3220</v>
      </c>
      <c r="T98" t="s">
        <v>2906</v>
      </c>
    </row>
    <row r="99" spans="1:20" x14ac:dyDescent="0.25">
      <c r="A99" t="s">
        <v>253</v>
      </c>
      <c r="B99" s="41">
        <v>2735</v>
      </c>
      <c r="C99" t="s">
        <v>1350</v>
      </c>
      <c r="D99" t="s">
        <v>1874</v>
      </c>
      <c r="E99" t="s">
        <v>1892</v>
      </c>
      <c r="F99" s="37">
        <v>152.44053414381801</v>
      </c>
      <c r="G99">
        <v>5945.1808316089027</v>
      </c>
      <c r="H99" t="s">
        <v>3221</v>
      </c>
      <c r="I99" s="39" t="s">
        <v>3222</v>
      </c>
      <c r="J99" t="s">
        <v>3223</v>
      </c>
      <c r="K99" t="s">
        <v>2901</v>
      </c>
      <c r="L99" t="s">
        <v>2032</v>
      </c>
      <c r="M99" t="s">
        <v>2901</v>
      </c>
      <c r="N99" s="39" t="s">
        <v>3224</v>
      </c>
      <c r="O99">
        <v>37116</v>
      </c>
      <c r="Q99" t="s">
        <v>2901</v>
      </c>
      <c r="T99" t="s">
        <v>2901</v>
      </c>
    </row>
    <row r="100" spans="1:20" x14ac:dyDescent="0.25">
      <c r="A100" t="s">
        <v>255</v>
      </c>
      <c r="B100" s="41">
        <v>27380</v>
      </c>
      <c r="C100" t="s">
        <v>1351</v>
      </c>
      <c r="D100" t="s">
        <v>56</v>
      </c>
      <c r="E100" t="s">
        <v>1902</v>
      </c>
      <c r="F100" s="37">
        <v>148.078419432815</v>
      </c>
      <c r="G100">
        <v>5775.058357879785</v>
      </c>
      <c r="H100" t="s">
        <v>2152</v>
      </c>
      <c r="I100" s="39" t="s">
        <v>2153</v>
      </c>
      <c r="J100" t="s">
        <v>3225</v>
      </c>
      <c r="K100" t="s">
        <v>2901</v>
      </c>
      <c r="L100" t="s">
        <v>1984</v>
      </c>
      <c r="M100" t="s">
        <v>2901</v>
      </c>
      <c r="N100" s="39" t="s">
        <v>3226</v>
      </c>
      <c r="O100">
        <v>38668</v>
      </c>
      <c r="Q100" t="s">
        <v>3227</v>
      </c>
      <c r="T100" t="s">
        <v>2906</v>
      </c>
    </row>
    <row r="101" spans="1:20" x14ac:dyDescent="0.25">
      <c r="A101" t="s">
        <v>257</v>
      </c>
      <c r="B101" s="41">
        <v>27390</v>
      </c>
      <c r="C101" t="s">
        <v>1352</v>
      </c>
      <c r="D101" t="s">
        <v>2058</v>
      </c>
      <c r="E101" t="s">
        <v>1902</v>
      </c>
      <c r="F101" s="37">
        <v>74.880000000004699</v>
      </c>
      <c r="G101">
        <v>2920.3200000001834</v>
      </c>
      <c r="H101" t="s">
        <v>3228</v>
      </c>
      <c r="I101" s="39" t="s">
        <v>3228</v>
      </c>
      <c r="J101" t="s">
        <v>3229</v>
      </c>
      <c r="K101" t="s">
        <v>2901</v>
      </c>
      <c r="L101" t="s">
        <v>1984</v>
      </c>
      <c r="M101" t="s">
        <v>2901</v>
      </c>
      <c r="N101" s="39" t="s">
        <v>3230</v>
      </c>
      <c r="O101">
        <v>38611</v>
      </c>
      <c r="Q101" t="s">
        <v>2901</v>
      </c>
      <c r="T101" t="s">
        <v>2901</v>
      </c>
    </row>
    <row r="102" spans="1:20" x14ac:dyDescent="0.25">
      <c r="A102" t="s">
        <v>259</v>
      </c>
      <c r="B102" s="41">
        <v>27410</v>
      </c>
      <c r="C102" t="s">
        <v>1353</v>
      </c>
      <c r="D102" t="s">
        <v>2064</v>
      </c>
      <c r="E102" t="s">
        <v>1896</v>
      </c>
      <c r="F102" s="37">
        <v>85.319999999948806</v>
      </c>
      <c r="G102">
        <v>3327.4799999980032</v>
      </c>
      <c r="H102" t="s">
        <v>3231</v>
      </c>
      <c r="I102" s="39" t="s">
        <v>3232</v>
      </c>
      <c r="J102" t="s">
        <v>3233</v>
      </c>
      <c r="K102" t="s">
        <v>2901</v>
      </c>
      <c r="L102" t="s">
        <v>1984</v>
      </c>
      <c r="M102" t="s">
        <v>2901</v>
      </c>
      <c r="N102" s="39" t="s">
        <v>3234</v>
      </c>
      <c r="O102">
        <v>38657</v>
      </c>
      <c r="Q102" t="s">
        <v>2901</v>
      </c>
      <c r="T102" t="s">
        <v>2901</v>
      </c>
    </row>
    <row r="103" spans="1:20" x14ac:dyDescent="0.25">
      <c r="A103" t="s">
        <v>261</v>
      </c>
      <c r="B103" s="41">
        <v>2744</v>
      </c>
      <c r="C103" t="s">
        <v>1354</v>
      </c>
      <c r="D103" t="s">
        <v>3235</v>
      </c>
      <c r="E103" t="s">
        <v>1892</v>
      </c>
      <c r="F103" s="37">
        <v>138.898186553426</v>
      </c>
      <c r="G103">
        <v>5417.0292755836144</v>
      </c>
      <c r="H103" t="s">
        <v>3236</v>
      </c>
      <c r="I103" s="39" t="s">
        <v>3237</v>
      </c>
      <c r="J103" t="s">
        <v>3238</v>
      </c>
      <c r="K103" t="s">
        <v>2901</v>
      </c>
      <c r="L103" t="s">
        <v>2032</v>
      </c>
      <c r="M103" t="s">
        <v>2901</v>
      </c>
      <c r="N103" s="39" t="s">
        <v>3239</v>
      </c>
      <c r="O103">
        <v>37134</v>
      </c>
      <c r="Q103" t="s">
        <v>2901</v>
      </c>
      <c r="T103" t="s">
        <v>2901</v>
      </c>
    </row>
    <row r="104" spans="1:20" x14ac:dyDescent="0.25">
      <c r="A104" t="s">
        <v>263</v>
      </c>
      <c r="B104" s="41">
        <v>2751</v>
      </c>
      <c r="C104" t="s">
        <v>1355</v>
      </c>
      <c r="D104" t="s">
        <v>2154</v>
      </c>
      <c r="E104" t="s">
        <v>2155</v>
      </c>
      <c r="F104" s="37">
        <v>269.42252946176001</v>
      </c>
      <c r="G104">
        <v>10507.478649008641</v>
      </c>
      <c r="H104" t="s">
        <v>2156</v>
      </c>
      <c r="I104" s="39" t="s">
        <v>2157</v>
      </c>
      <c r="J104" t="s">
        <v>3240</v>
      </c>
      <c r="K104" t="s">
        <v>2901</v>
      </c>
      <c r="L104" t="s">
        <v>2032</v>
      </c>
      <c r="M104" t="s">
        <v>2901</v>
      </c>
      <c r="N104" s="39" t="s">
        <v>3241</v>
      </c>
      <c r="O104">
        <v>37987</v>
      </c>
      <c r="Q104" t="s">
        <v>3242</v>
      </c>
      <c r="T104" t="s">
        <v>2906</v>
      </c>
    </row>
    <row r="105" spans="1:20" x14ac:dyDescent="0.25">
      <c r="A105" t="s">
        <v>265</v>
      </c>
      <c r="B105" s="41">
        <v>2760</v>
      </c>
      <c r="C105" t="s">
        <v>1356</v>
      </c>
      <c r="D105" t="s">
        <v>17</v>
      </c>
      <c r="E105" t="s">
        <v>1892</v>
      </c>
      <c r="F105" s="37">
        <v>158.38571497542699</v>
      </c>
      <c r="G105">
        <v>6177.0428840416525</v>
      </c>
      <c r="H105" t="s">
        <v>2158</v>
      </c>
      <c r="I105" s="39" t="s">
        <v>2159</v>
      </c>
      <c r="J105" t="s">
        <v>3243</v>
      </c>
      <c r="K105" t="s">
        <v>2901</v>
      </c>
      <c r="L105" t="s">
        <v>2032</v>
      </c>
      <c r="M105" t="s">
        <v>2901</v>
      </c>
      <c r="N105" s="39" t="s">
        <v>3244</v>
      </c>
      <c r="O105">
        <v>37196</v>
      </c>
      <c r="Q105" t="s">
        <v>3245</v>
      </c>
      <c r="T105" t="s">
        <v>2906</v>
      </c>
    </row>
    <row r="106" spans="1:20" x14ac:dyDescent="0.25">
      <c r="A106" t="s">
        <v>267</v>
      </c>
      <c r="B106" s="41">
        <v>2763</v>
      </c>
      <c r="C106" t="s">
        <v>1357</v>
      </c>
      <c r="D106" t="s">
        <v>2121</v>
      </c>
      <c r="E106" t="s">
        <v>2006</v>
      </c>
      <c r="F106" s="37">
        <v>151.52545797161599</v>
      </c>
      <c r="G106">
        <v>5909.492860893024</v>
      </c>
      <c r="H106" t="s">
        <v>2160</v>
      </c>
      <c r="I106" s="39" t="s">
        <v>2161</v>
      </c>
      <c r="J106" t="s">
        <v>3246</v>
      </c>
      <c r="K106" t="s">
        <v>2901</v>
      </c>
      <c r="L106" t="s">
        <v>1984</v>
      </c>
      <c r="M106" t="s">
        <v>2901</v>
      </c>
      <c r="N106" s="39" t="s">
        <v>3247</v>
      </c>
      <c r="O106">
        <v>37200</v>
      </c>
      <c r="Q106" t="s">
        <v>3248</v>
      </c>
      <c r="T106" t="s">
        <v>2906</v>
      </c>
    </row>
    <row r="107" spans="1:20" x14ac:dyDescent="0.25">
      <c r="A107" t="s">
        <v>269</v>
      </c>
      <c r="B107" s="41">
        <v>2765</v>
      </c>
      <c r="C107" t="s">
        <v>1358</v>
      </c>
      <c r="D107" t="s">
        <v>17</v>
      </c>
      <c r="E107" t="s">
        <v>1896</v>
      </c>
      <c r="F107" s="37">
        <v>123.67103074642201</v>
      </c>
      <c r="G107">
        <v>4823.1701991104583</v>
      </c>
      <c r="H107" t="s">
        <v>3249</v>
      </c>
      <c r="I107" s="39" t="s">
        <v>3250</v>
      </c>
      <c r="J107" t="s">
        <v>3251</v>
      </c>
      <c r="K107" t="s">
        <v>2901</v>
      </c>
      <c r="L107" t="s">
        <v>2032</v>
      </c>
      <c r="M107" t="s">
        <v>2901</v>
      </c>
      <c r="N107" s="39" t="s">
        <v>3252</v>
      </c>
      <c r="O107">
        <v>37223</v>
      </c>
      <c r="Q107" t="s">
        <v>2901</v>
      </c>
      <c r="T107" t="s">
        <v>2901</v>
      </c>
    </row>
    <row r="108" spans="1:20" x14ac:dyDescent="0.25">
      <c r="A108" t="s">
        <v>271</v>
      </c>
      <c r="B108" s="41">
        <v>2768</v>
      </c>
      <c r="C108" t="s">
        <v>1359</v>
      </c>
      <c r="D108" t="s">
        <v>17</v>
      </c>
      <c r="E108" t="s">
        <v>1892</v>
      </c>
      <c r="F108" s="37">
        <v>148.07658559812199</v>
      </c>
      <c r="G108">
        <v>5774.9868383267576</v>
      </c>
      <c r="H108" t="s">
        <v>2162</v>
      </c>
      <c r="I108" s="39" t="s">
        <v>2163</v>
      </c>
      <c r="J108" t="s">
        <v>3253</v>
      </c>
      <c r="K108" t="s">
        <v>2901</v>
      </c>
      <c r="L108" t="s">
        <v>2032</v>
      </c>
      <c r="M108" t="s">
        <v>2901</v>
      </c>
      <c r="N108" s="39" t="s">
        <v>3254</v>
      </c>
      <c r="O108">
        <v>38019</v>
      </c>
      <c r="Q108" t="s">
        <v>3255</v>
      </c>
      <c r="T108" t="s">
        <v>2906</v>
      </c>
    </row>
    <row r="109" spans="1:20" x14ac:dyDescent="0.25">
      <c r="A109" t="s">
        <v>273</v>
      </c>
      <c r="B109" s="41">
        <v>2785</v>
      </c>
      <c r="C109" t="s">
        <v>1360</v>
      </c>
      <c r="D109" t="s">
        <v>56</v>
      </c>
      <c r="E109" t="s">
        <v>2000</v>
      </c>
      <c r="F109" s="37">
        <v>199.73037020451599</v>
      </c>
      <c r="G109">
        <v>7789.4844379761244</v>
      </c>
      <c r="H109" t="s">
        <v>2164</v>
      </c>
      <c r="I109" s="39" t="s">
        <v>2165</v>
      </c>
      <c r="J109" t="s">
        <v>3256</v>
      </c>
      <c r="K109" t="s">
        <v>2901</v>
      </c>
      <c r="L109" t="s">
        <v>1984</v>
      </c>
      <c r="M109" t="s">
        <v>2901</v>
      </c>
      <c r="N109" s="39" t="s">
        <v>3257</v>
      </c>
      <c r="O109">
        <v>37333</v>
      </c>
      <c r="Q109" t="s">
        <v>3258</v>
      </c>
      <c r="T109" t="s">
        <v>2906</v>
      </c>
    </row>
    <row r="110" spans="1:20" x14ac:dyDescent="0.25">
      <c r="A110" t="s">
        <v>275</v>
      </c>
      <c r="B110" s="41">
        <v>2797</v>
      </c>
      <c r="C110" t="s">
        <v>1361</v>
      </c>
      <c r="D110" t="s">
        <v>2166</v>
      </c>
      <c r="E110" t="s">
        <v>1981</v>
      </c>
      <c r="F110" s="37">
        <v>233.48736202836099</v>
      </c>
      <c r="G110">
        <v>9106.0071191060779</v>
      </c>
      <c r="H110" t="s">
        <v>2167</v>
      </c>
      <c r="I110" s="39" t="s">
        <v>2168</v>
      </c>
      <c r="J110" t="s">
        <v>3259</v>
      </c>
      <c r="K110" t="s">
        <v>2901</v>
      </c>
      <c r="L110" t="s">
        <v>1984</v>
      </c>
      <c r="M110" t="s">
        <v>2901</v>
      </c>
      <c r="N110" s="39" t="s">
        <v>3260</v>
      </c>
      <c r="O110">
        <v>37392</v>
      </c>
      <c r="Q110" t="s">
        <v>3261</v>
      </c>
      <c r="T110" t="s">
        <v>2906</v>
      </c>
    </row>
    <row r="111" spans="1:20" x14ac:dyDescent="0.25">
      <c r="A111" t="s">
        <v>277</v>
      </c>
      <c r="B111" s="41">
        <v>2839</v>
      </c>
      <c r="C111" t="s">
        <v>1362</v>
      </c>
      <c r="D111" t="s">
        <v>2169</v>
      </c>
      <c r="E111" t="s">
        <v>2155</v>
      </c>
      <c r="F111" s="37">
        <v>269.42252946176001</v>
      </c>
      <c r="G111">
        <v>10507.478649008641</v>
      </c>
      <c r="H111" t="s">
        <v>2170</v>
      </c>
      <c r="I111" s="39" t="s">
        <v>2171</v>
      </c>
      <c r="J111" t="s">
        <v>3262</v>
      </c>
      <c r="K111" t="s">
        <v>2901</v>
      </c>
      <c r="L111" t="s">
        <v>2032</v>
      </c>
      <c r="M111" t="s">
        <v>2901</v>
      </c>
      <c r="N111" s="39" t="s">
        <v>3263</v>
      </c>
      <c r="O111">
        <v>37753</v>
      </c>
      <c r="Q111" t="s">
        <v>3264</v>
      </c>
      <c r="T111" t="s">
        <v>2906</v>
      </c>
    </row>
    <row r="112" spans="1:20" x14ac:dyDescent="0.25">
      <c r="A112" t="s">
        <v>279</v>
      </c>
      <c r="B112" s="41">
        <v>28530</v>
      </c>
      <c r="C112" t="s">
        <v>1363</v>
      </c>
      <c r="D112" t="s">
        <v>32</v>
      </c>
      <c r="E112" t="s">
        <v>1902</v>
      </c>
      <c r="F112" s="37">
        <v>71.290000000037296</v>
      </c>
      <c r="G112">
        <v>2780.3100000014547</v>
      </c>
      <c r="H112" t="s">
        <v>3265</v>
      </c>
      <c r="I112" s="39" t="s">
        <v>3265</v>
      </c>
      <c r="J112" t="s">
        <v>3266</v>
      </c>
      <c r="K112" t="s">
        <v>2901</v>
      </c>
      <c r="L112" t="s">
        <v>1984</v>
      </c>
      <c r="M112" t="s">
        <v>2901</v>
      </c>
      <c r="N112" s="39" t="s">
        <v>3267</v>
      </c>
      <c r="O112">
        <v>38426</v>
      </c>
      <c r="Q112" t="s">
        <v>2901</v>
      </c>
      <c r="T112" t="s">
        <v>2901</v>
      </c>
    </row>
    <row r="113" spans="1:20" x14ac:dyDescent="0.25">
      <c r="A113" t="s">
        <v>281</v>
      </c>
      <c r="B113" s="41">
        <v>2860</v>
      </c>
      <c r="C113" t="s">
        <v>1364</v>
      </c>
      <c r="D113" t="s">
        <v>2166</v>
      </c>
      <c r="E113" t="s">
        <v>1981</v>
      </c>
      <c r="F113" s="37">
        <v>233.48736202836099</v>
      </c>
      <c r="G113">
        <v>9106.0071191060779</v>
      </c>
      <c r="H113" t="s">
        <v>2172</v>
      </c>
      <c r="I113" s="39" t="s">
        <v>2173</v>
      </c>
      <c r="J113" t="s">
        <v>3268</v>
      </c>
      <c r="K113" t="s">
        <v>2901</v>
      </c>
      <c r="L113" t="s">
        <v>1984</v>
      </c>
      <c r="M113" t="s">
        <v>2901</v>
      </c>
      <c r="N113" s="39" t="s">
        <v>3269</v>
      </c>
      <c r="O113">
        <v>37477</v>
      </c>
      <c r="Q113" t="s">
        <v>3270</v>
      </c>
      <c r="T113" t="s">
        <v>2906</v>
      </c>
    </row>
    <row r="114" spans="1:20" x14ac:dyDescent="0.25">
      <c r="A114" t="s">
        <v>283</v>
      </c>
      <c r="B114" s="41">
        <v>2878</v>
      </c>
      <c r="C114" t="s">
        <v>1365</v>
      </c>
      <c r="D114" t="s">
        <v>2135</v>
      </c>
      <c r="E114" t="s">
        <v>2006</v>
      </c>
      <c r="F114" s="37">
        <v>108.38581847958299</v>
      </c>
      <c r="G114">
        <v>4227.0469207037368</v>
      </c>
      <c r="H114" t="s">
        <v>3271</v>
      </c>
      <c r="I114" s="39" t="s">
        <v>3272</v>
      </c>
      <c r="J114" t="s">
        <v>3273</v>
      </c>
      <c r="K114" t="s">
        <v>2901</v>
      </c>
      <c r="L114" t="s">
        <v>1984</v>
      </c>
      <c r="M114" t="s">
        <v>2901</v>
      </c>
      <c r="N114" s="39" t="s">
        <v>3274</v>
      </c>
      <c r="O114">
        <v>37500</v>
      </c>
      <c r="Q114" t="s">
        <v>2901</v>
      </c>
      <c r="T114" t="s">
        <v>2901</v>
      </c>
    </row>
    <row r="115" spans="1:20" x14ac:dyDescent="0.25">
      <c r="A115" t="s">
        <v>285</v>
      </c>
      <c r="B115" s="41">
        <v>2902</v>
      </c>
      <c r="C115" t="s">
        <v>1366</v>
      </c>
      <c r="D115" t="s">
        <v>2140</v>
      </c>
      <c r="E115" t="s">
        <v>1896</v>
      </c>
      <c r="F115" s="37">
        <v>148.07658559812199</v>
      </c>
      <c r="G115">
        <v>5774.9868383267576</v>
      </c>
      <c r="H115" t="s">
        <v>2174</v>
      </c>
      <c r="I115" s="39" t="s">
        <v>2175</v>
      </c>
      <c r="J115" t="s">
        <v>3275</v>
      </c>
      <c r="K115" t="s">
        <v>2901</v>
      </c>
      <c r="L115" t="s">
        <v>1984</v>
      </c>
      <c r="M115" t="s">
        <v>2901</v>
      </c>
      <c r="N115" s="39" t="s">
        <v>3276</v>
      </c>
      <c r="O115">
        <v>37538</v>
      </c>
      <c r="Q115" t="s">
        <v>3277</v>
      </c>
      <c r="T115" t="s">
        <v>2906</v>
      </c>
    </row>
    <row r="116" spans="1:20" x14ac:dyDescent="0.25">
      <c r="A116" t="s">
        <v>3278</v>
      </c>
      <c r="B116" s="41">
        <v>2912</v>
      </c>
      <c r="C116" t="s">
        <v>3279</v>
      </c>
      <c r="D116" t="s">
        <v>2140</v>
      </c>
      <c r="E116" t="s">
        <v>3088</v>
      </c>
      <c r="F116" s="37">
        <v>421.845450705877</v>
      </c>
      <c r="G116">
        <v>16451.972577529203</v>
      </c>
      <c r="H116" t="s">
        <v>3280</v>
      </c>
      <c r="I116" s="39" t="s">
        <v>3281</v>
      </c>
      <c r="J116" t="s">
        <v>3282</v>
      </c>
      <c r="K116" t="s">
        <v>2901</v>
      </c>
      <c r="L116" t="s">
        <v>1984</v>
      </c>
      <c r="M116" t="s">
        <v>2901</v>
      </c>
      <c r="N116" s="39" t="s">
        <v>3283</v>
      </c>
      <c r="O116">
        <v>37564</v>
      </c>
      <c r="Q116" t="s">
        <v>3284</v>
      </c>
      <c r="T116" t="s">
        <v>2906</v>
      </c>
    </row>
    <row r="117" spans="1:20" x14ac:dyDescent="0.25">
      <c r="A117" t="s">
        <v>287</v>
      </c>
      <c r="B117" s="41">
        <v>29510</v>
      </c>
      <c r="C117" t="s">
        <v>1367</v>
      </c>
      <c r="D117" t="s">
        <v>32</v>
      </c>
      <c r="E117" t="s">
        <v>1896</v>
      </c>
      <c r="F117" s="37">
        <v>116.549666418063</v>
      </c>
      <c r="G117">
        <v>4545.4369903044571</v>
      </c>
      <c r="H117" t="s">
        <v>3285</v>
      </c>
      <c r="I117" s="39" t="s">
        <v>3286</v>
      </c>
      <c r="J117" t="s">
        <v>3287</v>
      </c>
      <c r="K117" t="s">
        <v>2901</v>
      </c>
      <c r="L117" t="s">
        <v>1984</v>
      </c>
      <c r="M117" t="s">
        <v>2901</v>
      </c>
      <c r="N117" s="39" t="s">
        <v>3288</v>
      </c>
      <c r="O117">
        <v>37712</v>
      </c>
      <c r="Q117" t="s">
        <v>2901</v>
      </c>
      <c r="T117" t="s">
        <v>2901</v>
      </c>
    </row>
    <row r="118" spans="1:20" x14ac:dyDescent="0.25">
      <c r="A118" t="s">
        <v>289</v>
      </c>
      <c r="B118" s="41">
        <v>2985</v>
      </c>
      <c r="C118" t="s">
        <v>1368</v>
      </c>
      <c r="D118" t="s">
        <v>2376</v>
      </c>
      <c r="E118" t="s">
        <v>2223</v>
      </c>
      <c r="F118" s="37">
        <v>97.720875824103103</v>
      </c>
      <c r="G118">
        <v>3811.1141571400212</v>
      </c>
      <c r="H118" t="s">
        <v>3289</v>
      </c>
      <c r="I118" s="39" t="s">
        <v>3290</v>
      </c>
      <c r="J118" t="s">
        <v>3291</v>
      </c>
      <c r="K118" t="s">
        <v>2901</v>
      </c>
      <c r="L118" t="s">
        <v>1984</v>
      </c>
      <c r="M118" t="s">
        <v>2901</v>
      </c>
      <c r="N118" s="39" t="s">
        <v>3292</v>
      </c>
      <c r="O118">
        <v>37803</v>
      </c>
      <c r="Q118" t="s">
        <v>2901</v>
      </c>
      <c r="T118" t="s">
        <v>2901</v>
      </c>
    </row>
    <row r="119" spans="1:20" x14ac:dyDescent="0.25">
      <c r="A119" t="s">
        <v>291</v>
      </c>
      <c r="B119" s="41">
        <v>2986</v>
      </c>
      <c r="C119" t="s">
        <v>1369</v>
      </c>
      <c r="D119" t="s">
        <v>18</v>
      </c>
      <c r="E119" t="s">
        <v>2003</v>
      </c>
      <c r="F119" s="37">
        <v>154.95547740453799</v>
      </c>
      <c r="G119">
        <v>6043.2636187769813</v>
      </c>
      <c r="H119" t="s">
        <v>2176</v>
      </c>
      <c r="I119" s="39" t="s">
        <v>2177</v>
      </c>
      <c r="J119" t="s">
        <v>3293</v>
      </c>
      <c r="K119" t="s">
        <v>2901</v>
      </c>
      <c r="L119" t="s">
        <v>1984</v>
      </c>
      <c r="M119" t="s">
        <v>2901</v>
      </c>
      <c r="N119" s="39" t="s">
        <v>3294</v>
      </c>
      <c r="O119">
        <v>37804</v>
      </c>
      <c r="Q119" t="s">
        <v>3295</v>
      </c>
      <c r="T119" t="s">
        <v>2906</v>
      </c>
    </row>
    <row r="120" spans="1:20" x14ac:dyDescent="0.25">
      <c r="A120" t="s">
        <v>293</v>
      </c>
      <c r="B120" s="41">
        <v>371</v>
      </c>
      <c r="C120" t="s">
        <v>1370</v>
      </c>
      <c r="D120" t="s">
        <v>1188</v>
      </c>
      <c r="E120" t="s">
        <v>3088</v>
      </c>
      <c r="F120" s="37">
        <v>245.02629999979399</v>
      </c>
      <c r="G120">
        <v>9556.0256999919657</v>
      </c>
      <c r="H120" t="s">
        <v>3296</v>
      </c>
      <c r="I120" s="39" t="s">
        <v>3297</v>
      </c>
      <c r="J120" t="s">
        <v>3298</v>
      </c>
      <c r="K120" t="s">
        <v>2901</v>
      </c>
      <c r="L120" t="s">
        <v>1984</v>
      </c>
      <c r="M120" t="s">
        <v>2901</v>
      </c>
      <c r="N120" s="39" t="s">
        <v>3299</v>
      </c>
      <c r="O120">
        <v>31144</v>
      </c>
      <c r="Q120" t="s">
        <v>2901</v>
      </c>
      <c r="T120" t="s">
        <v>2901</v>
      </c>
    </row>
    <row r="121" spans="1:20" x14ac:dyDescent="0.25">
      <c r="A121" t="s">
        <v>295</v>
      </c>
      <c r="B121" s="41">
        <v>390</v>
      </c>
      <c r="C121" t="s">
        <v>1371</v>
      </c>
      <c r="D121" t="s">
        <v>2217</v>
      </c>
      <c r="E121" t="s">
        <v>2039</v>
      </c>
      <c r="F121" s="37">
        <v>173.937621416524</v>
      </c>
      <c r="G121">
        <v>6783.5672352444353</v>
      </c>
      <c r="H121" t="s">
        <v>3300</v>
      </c>
      <c r="I121" s="39" t="s">
        <v>3301</v>
      </c>
      <c r="J121" t="s">
        <v>3302</v>
      </c>
      <c r="K121" t="s">
        <v>2901</v>
      </c>
      <c r="L121" t="s">
        <v>1984</v>
      </c>
      <c r="M121" t="s">
        <v>2901</v>
      </c>
      <c r="N121" s="39" t="s">
        <v>3303</v>
      </c>
      <c r="O121">
        <v>31503</v>
      </c>
      <c r="Q121" t="s">
        <v>2901</v>
      </c>
      <c r="T121" t="s">
        <v>2901</v>
      </c>
    </row>
    <row r="122" spans="1:20" x14ac:dyDescent="0.25">
      <c r="A122" t="s">
        <v>297</v>
      </c>
      <c r="B122" s="41">
        <v>391</v>
      </c>
      <c r="C122" t="s">
        <v>1372</v>
      </c>
      <c r="D122" t="s">
        <v>1185</v>
      </c>
      <c r="E122" t="s">
        <v>2000</v>
      </c>
      <c r="F122" s="37">
        <v>150.14096783986301</v>
      </c>
      <c r="G122">
        <v>5855.4977457546574</v>
      </c>
      <c r="H122" t="s">
        <v>3304</v>
      </c>
      <c r="I122" s="39" t="s">
        <v>3305</v>
      </c>
      <c r="J122" t="s">
        <v>3306</v>
      </c>
      <c r="K122" t="s">
        <v>2901</v>
      </c>
      <c r="L122" t="s">
        <v>1984</v>
      </c>
      <c r="M122" t="s">
        <v>2901</v>
      </c>
      <c r="N122" s="39" t="s">
        <v>3307</v>
      </c>
      <c r="O122">
        <v>31686</v>
      </c>
      <c r="Q122" t="s">
        <v>2901</v>
      </c>
      <c r="T122" t="s">
        <v>2901</v>
      </c>
    </row>
    <row r="123" spans="1:20" x14ac:dyDescent="0.25">
      <c r="A123" t="s">
        <v>299</v>
      </c>
      <c r="B123" s="41">
        <v>418</v>
      </c>
      <c r="C123" t="s">
        <v>1373</v>
      </c>
      <c r="D123" t="s">
        <v>2178</v>
      </c>
      <c r="E123" t="s">
        <v>2024</v>
      </c>
      <c r="F123" s="37">
        <v>154.95558647351999</v>
      </c>
      <c r="G123">
        <v>6043.2678724672796</v>
      </c>
      <c r="H123" t="s">
        <v>2179</v>
      </c>
      <c r="I123" s="39" t="s">
        <v>2180</v>
      </c>
      <c r="J123" t="s">
        <v>3308</v>
      </c>
      <c r="K123" t="s">
        <v>2901</v>
      </c>
      <c r="L123" t="s">
        <v>1984</v>
      </c>
      <c r="M123" t="s">
        <v>2901</v>
      </c>
      <c r="N123" s="39" t="s">
        <v>3309</v>
      </c>
      <c r="O123">
        <v>32160</v>
      </c>
      <c r="Q123" t="s">
        <v>3310</v>
      </c>
      <c r="T123" t="s">
        <v>2906</v>
      </c>
    </row>
    <row r="124" spans="1:20" x14ac:dyDescent="0.25">
      <c r="A124" t="s">
        <v>301</v>
      </c>
      <c r="B124" s="41">
        <v>42</v>
      </c>
      <c r="C124" t="s">
        <v>1374</v>
      </c>
      <c r="D124" t="s">
        <v>2181</v>
      </c>
      <c r="E124" t="s">
        <v>1964</v>
      </c>
      <c r="F124" s="37">
        <v>454.784173690182</v>
      </c>
      <c r="G124">
        <v>17736.582773917096</v>
      </c>
      <c r="H124" t="s">
        <v>2182</v>
      </c>
      <c r="I124" s="39" t="s">
        <v>2183</v>
      </c>
      <c r="J124" t="s">
        <v>3311</v>
      </c>
      <c r="K124" t="s">
        <v>2901</v>
      </c>
      <c r="L124" t="s">
        <v>1984</v>
      </c>
      <c r="M124" t="s">
        <v>2901</v>
      </c>
      <c r="N124" s="39" t="s">
        <v>3312</v>
      </c>
      <c r="O124">
        <v>30173</v>
      </c>
      <c r="Q124" t="s">
        <v>3313</v>
      </c>
      <c r="T124" t="s">
        <v>2906</v>
      </c>
    </row>
    <row r="125" spans="1:20" x14ac:dyDescent="0.25">
      <c r="A125" t="s">
        <v>303</v>
      </c>
      <c r="B125" s="41">
        <v>447</v>
      </c>
      <c r="C125" t="s">
        <v>1375</v>
      </c>
      <c r="D125" t="s">
        <v>56</v>
      </c>
      <c r="E125" t="s">
        <v>1995</v>
      </c>
      <c r="F125" s="37">
        <v>241.083676451092</v>
      </c>
      <c r="G125">
        <v>9402.2633815925874</v>
      </c>
      <c r="H125" t="s">
        <v>2184</v>
      </c>
      <c r="I125" s="39" t="s">
        <v>2185</v>
      </c>
      <c r="J125" t="s">
        <v>3314</v>
      </c>
      <c r="K125" t="s">
        <v>2901</v>
      </c>
      <c r="L125" t="s">
        <v>1984</v>
      </c>
      <c r="M125" t="s">
        <v>2901</v>
      </c>
      <c r="N125" s="39" t="s">
        <v>3315</v>
      </c>
      <c r="O125">
        <v>31747</v>
      </c>
      <c r="Q125" t="s">
        <v>3316</v>
      </c>
      <c r="T125" t="s">
        <v>2906</v>
      </c>
    </row>
    <row r="126" spans="1:20" x14ac:dyDescent="0.25">
      <c r="A126" t="s">
        <v>305</v>
      </c>
      <c r="B126" s="41">
        <v>448</v>
      </c>
      <c r="C126" t="s">
        <v>1376</v>
      </c>
      <c r="D126" t="s">
        <v>1992</v>
      </c>
      <c r="E126" t="s">
        <v>1981</v>
      </c>
      <c r="F126" s="37">
        <v>204.75944547091501</v>
      </c>
      <c r="G126">
        <v>7985.6183733656853</v>
      </c>
      <c r="H126" t="s">
        <v>3317</v>
      </c>
      <c r="I126" s="39" t="s">
        <v>3318</v>
      </c>
      <c r="J126" t="s">
        <v>3319</v>
      </c>
      <c r="K126" t="s">
        <v>2901</v>
      </c>
      <c r="L126" t="s">
        <v>1984</v>
      </c>
      <c r="M126" t="s">
        <v>2901</v>
      </c>
      <c r="N126" s="39" t="s">
        <v>3320</v>
      </c>
      <c r="O126">
        <v>31055</v>
      </c>
      <c r="Q126" t="s">
        <v>2901</v>
      </c>
      <c r="T126" t="s">
        <v>2901</v>
      </c>
    </row>
    <row r="127" spans="1:20" x14ac:dyDescent="0.25">
      <c r="A127" t="s">
        <v>307</v>
      </c>
      <c r="B127" s="41">
        <v>486</v>
      </c>
      <c r="C127" t="s">
        <v>1247</v>
      </c>
      <c r="D127" t="s">
        <v>2217</v>
      </c>
      <c r="E127" t="s">
        <v>2108</v>
      </c>
      <c r="F127" s="37">
        <v>132.281039216294</v>
      </c>
      <c r="G127">
        <v>5158.960529435466</v>
      </c>
      <c r="H127" t="s">
        <v>3321</v>
      </c>
      <c r="I127" s="39" t="s">
        <v>3322</v>
      </c>
      <c r="J127" t="s">
        <v>3323</v>
      </c>
      <c r="K127" t="s">
        <v>2901</v>
      </c>
      <c r="L127" t="s">
        <v>1984</v>
      </c>
      <c r="M127" t="s">
        <v>2901</v>
      </c>
      <c r="N127" s="39" t="s">
        <v>3324</v>
      </c>
      <c r="O127">
        <v>31199</v>
      </c>
      <c r="Q127" t="s">
        <v>2901</v>
      </c>
      <c r="T127" t="s">
        <v>2901</v>
      </c>
    </row>
    <row r="128" spans="1:20" x14ac:dyDescent="0.25">
      <c r="A128" t="s">
        <v>309</v>
      </c>
      <c r="B128" s="41">
        <v>490</v>
      </c>
      <c r="C128" t="s">
        <v>1377</v>
      </c>
      <c r="D128" t="s">
        <v>1185</v>
      </c>
      <c r="E128" t="s">
        <v>2000</v>
      </c>
      <c r="F128" s="37">
        <v>199.723687301529</v>
      </c>
      <c r="G128">
        <v>7789.223804759632</v>
      </c>
      <c r="H128" t="s">
        <v>3325</v>
      </c>
      <c r="I128" s="39" t="s">
        <v>3326</v>
      </c>
      <c r="J128" t="s">
        <v>3327</v>
      </c>
      <c r="K128" t="s">
        <v>2901</v>
      </c>
      <c r="L128" t="s">
        <v>1984</v>
      </c>
      <c r="M128" t="s">
        <v>2901</v>
      </c>
      <c r="N128" s="39" t="s">
        <v>3328</v>
      </c>
      <c r="O128">
        <v>31079</v>
      </c>
      <c r="Q128" t="s">
        <v>3329</v>
      </c>
      <c r="T128" t="s">
        <v>2906</v>
      </c>
    </row>
    <row r="129" spans="1:20" x14ac:dyDescent="0.25">
      <c r="A129" t="s">
        <v>311</v>
      </c>
      <c r="B129" s="41">
        <v>5007</v>
      </c>
      <c r="C129" t="s">
        <v>1378</v>
      </c>
      <c r="D129" t="s">
        <v>56</v>
      </c>
      <c r="E129" t="s">
        <v>1902</v>
      </c>
      <c r="F129" s="37">
        <v>148.07658559812199</v>
      </c>
      <c r="G129">
        <v>5774.9868383267576</v>
      </c>
      <c r="H129" t="s">
        <v>2186</v>
      </c>
      <c r="I129" s="39" t="s">
        <v>2187</v>
      </c>
      <c r="J129" t="s">
        <v>3330</v>
      </c>
      <c r="K129" t="s">
        <v>2901</v>
      </c>
      <c r="L129" t="s">
        <v>1984</v>
      </c>
      <c r="M129" t="s">
        <v>2901</v>
      </c>
      <c r="N129" s="39" t="s">
        <v>3331</v>
      </c>
      <c r="O129">
        <v>37835</v>
      </c>
      <c r="Q129" t="s">
        <v>3332</v>
      </c>
      <c r="T129" t="s">
        <v>2906</v>
      </c>
    </row>
    <row r="130" spans="1:20" x14ac:dyDescent="0.25">
      <c r="A130" t="s">
        <v>313</v>
      </c>
      <c r="B130" s="41">
        <v>50130</v>
      </c>
      <c r="C130" t="s">
        <v>1379</v>
      </c>
      <c r="D130" t="s">
        <v>3135</v>
      </c>
      <c r="E130" t="s">
        <v>1902</v>
      </c>
      <c r="F130" s="37">
        <v>71.290000000037296</v>
      </c>
      <c r="G130">
        <v>2780.3100000014547</v>
      </c>
      <c r="H130" t="s">
        <v>3333</v>
      </c>
      <c r="I130" s="39" t="s">
        <v>3333</v>
      </c>
      <c r="J130" t="s">
        <v>3334</v>
      </c>
      <c r="K130" t="s">
        <v>2901</v>
      </c>
      <c r="L130" t="s">
        <v>1984</v>
      </c>
      <c r="M130" t="s">
        <v>2901</v>
      </c>
      <c r="N130" s="39" t="s">
        <v>3335</v>
      </c>
      <c r="O130">
        <v>38479</v>
      </c>
      <c r="Q130" t="s">
        <v>2901</v>
      </c>
      <c r="T130" t="s">
        <v>2901</v>
      </c>
    </row>
    <row r="131" spans="1:20" x14ac:dyDescent="0.25">
      <c r="A131" t="s">
        <v>315</v>
      </c>
      <c r="B131" s="41">
        <v>5017</v>
      </c>
      <c r="C131" t="s">
        <v>1380</v>
      </c>
      <c r="D131" t="s">
        <v>32</v>
      </c>
      <c r="E131" t="s">
        <v>2003</v>
      </c>
      <c r="F131" s="37">
        <v>154.95558647351999</v>
      </c>
      <c r="G131">
        <v>6043.2678724672796</v>
      </c>
      <c r="H131" t="s">
        <v>2188</v>
      </c>
      <c r="I131" s="39" t="s">
        <v>2189</v>
      </c>
      <c r="J131" t="s">
        <v>3336</v>
      </c>
      <c r="K131" t="s">
        <v>2901</v>
      </c>
      <c r="L131" t="s">
        <v>1984</v>
      </c>
      <c r="M131" t="s">
        <v>2901</v>
      </c>
      <c r="N131" s="39" t="s">
        <v>3337</v>
      </c>
      <c r="O131">
        <v>37834</v>
      </c>
      <c r="Q131" t="s">
        <v>3338</v>
      </c>
      <c r="T131" t="s">
        <v>2906</v>
      </c>
    </row>
    <row r="132" spans="1:20" x14ac:dyDescent="0.25">
      <c r="A132" t="s">
        <v>317</v>
      </c>
      <c r="B132" s="41">
        <v>5020</v>
      </c>
      <c r="C132" t="s">
        <v>1381</v>
      </c>
      <c r="D132" t="s">
        <v>2166</v>
      </c>
      <c r="E132" t="s">
        <v>1902</v>
      </c>
      <c r="F132" s="37">
        <v>100.640000000014</v>
      </c>
      <c r="G132">
        <v>3924.9600000005462</v>
      </c>
      <c r="H132" t="s">
        <v>3339</v>
      </c>
      <c r="I132" s="39" t="s">
        <v>3340</v>
      </c>
      <c r="J132" t="s">
        <v>3341</v>
      </c>
      <c r="K132" t="s">
        <v>2901</v>
      </c>
      <c r="L132" t="s">
        <v>1984</v>
      </c>
      <c r="M132" t="s">
        <v>2901</v>
      </c>
      <c r="N132" s="39" t="s">
        <v>3342</v>
      </c>
      <c r="O132">
        <v>37838</v>
      </c>
      <c r="Q132" t="s">
        <v>2901</v>
      </c>
      <c r="T132" t="s">
        <v>2901</v>
      </c>
    </row>
    <row r="133" spans="1:20" x14ac:dyDescent="0.25">
      <c r="A133" t="s">
        <v>319</v>
      </c>
      <c r="B133" s="41">
        <v>5026</v>
      </c>
      <c r="C133" t="s">
        <v>1382</v>
      </c>
      <c r="D133" t="s">
        <v>2121</v>
      </c>
      <c r="E133" t="s">
        <v>1902</v>
      </c>
      <c r="F133" s="37">
        <v>71.290000000037296</v>
      </c>
      <c r="G133">
        <v>2780.3100000014547</v>
      </c>
      <c r="H133" t="s">
        <v>3343</v>
      </c>
      <c r="I133" s="39" t="s">
        <v>3344</v>
      </c>
      <c r="J133" t="s">
        <v>3345</v>
      </c>
      <c r="K133" t="s">
        <v>2901</v>
      </c>
      <c r="L133" t="s">
        <v>1984</v>
      </c>
      <c r="M133" t="s">
        <v>2901</v>
      </c>
      <c r="N133" s="39" t="s">
        <v>3346</v>
      </c>
      <c r="O133">
        <v>38015</v>
      </c>
      <c r="Q133" t="s">
        <v>2901</v>
      </c>
      <c r="T133" t="s">
        <v>2901</v>
      </c>
    </row>
    <row r="134" spans="1:20" x14ac:dyDescent="0.25">
      <c r="A134" t="s">
        <v>321</v>
      </c>
      <c r="B134" s="41">
        <v>5037</v>
      </c>
      <c r="C134" t="s">
        <v>1383</v>
      </c>
      <c r="D134" t="s">
        <v>1185</v>
      </c>
      <c r="E134" t="s">
        <v>1902</v>
      </c>
      <c r="F134" s="37">
        <v>148.08638848571499</v>
      </c>
      <c r="G134">
        <v>5775.3691509428845</v>
      </c>
      <c r="H134" t="s">
        <v>2190</v>
      </c>
      <c r="I134" s="39" t="s">
        <v>2191</v>
      </c>
      <c r="J134" t="s">
        <v>3347</v>
      </c>
      <c r="K134" t="s">
        <v>2901</v>
      </c>
      <c r="L134" t="s">
        <v>1984</v>
      </c>
      <c r="M134" t="s">
        <v>2901</v>
      </c>
      <c r="N134" s="39" t="s">
        <v>3348</v>
      </c>
      <c r="O134">
        <v>37876</v>
      </c>
      <c r="Q134" t="s">
        <v>3349</v>
      </c>
      <c r="T134" t="s">
        <v>2906</v>
      </c>
    </row>
    <row r="135" spans="1:20" x14ac:dyDescent="0.25">
      <c r="A135" t="s">
        <v>323</v>
      </c>
      <c r="B135" s="41">
        <v>5057</v>
      </c>
      <c r="C135" t="s">
        <v>1384</v>
      </c>
      <c r="D135" t="s">
        <v>17</v>
      </c>
      <c r="E135" t="s">
        <v>1989</v>
      </c>
      <c r="F135" s="37">
        <v>233.48437092</v>
      </c>
      <c r="G135">
        <v>9105.8904658800002</v>
      </c>
      <c r="H135" t="s">
        <v>2192</v>
      </c>
      <c r="I135" s="39" t="s">
        <v>2193</v>
      </c>
      <c r="J135" t="s">
        <v>3350</v>
      </c>
      <c r="K135" t="s">
        <v>2901</v>
      </c>
      <c r="L135" t="s">
        <v>1984</v>
      </c>
      <c r="M135" t="s">
        <v>2901</v>
      </c>
      <c r="N135" s="39" t="s">
        <v>3351</v>
      </c>
      <c r="O135">
        <v>37915</v>
      </c>
      <c r="Q135" t="s">
        <v>3352</v>
      </c>
      <c r="T135" t="s">
        <v>2906</v>
      </c>
    </row>
    <row r="136" spans="1:20" x14ac:dyDescent="0.25">
      <c r="A136" t="s">
        <v>325</v>
      </c>
      <c r="B136" s="41">
        <v>5063</v>
      </c>
      <c r="C136" t="s">
        <v>1385</v>
      </c>
      <c r="D136" t="s">
        <v>17</v>
      </c>
      <c r="E136" t="s">
        <v>1896</v>
      </c>
      <c r="F136" s="37">
        <v>79</v>
      </c>
      <c r="G136">
        <v>3081</v>
      </c>
      <c r="H136" t="s">
        <v>3353</v>
      </c>
      <c r="I136" s="39" t="s">
        <v>3354</v>
      </c>
      <c r="J136" t="s">
        <v>3355</v>
      </c>
      <c r="K136" t="s">
        <v>2901</v>
      </c>
      <c r="L136" t="s">
        <v>1984</v>
      </c>
      <c r="M136" t="s">
        <v>2901</v>
      </c>
      <c r="N136" s="39" t="s">
        <v>3356</v>
      </c>
      <c r="O136">
        <v>37926</v>
      </c>
      <c r="Q136" t="s">
        <v>2901</v>
      </c>
      <c r="T136" t="s">
        <v>2901</v>
      </c>
    </row>
    <row r="137" spans="1:20" x14ac:dyDescent="0.25">
      <c r="A137" t="s">
        <v>327</v>
      </c>
      <c r="B137" s="41">
        <v>50640</v>
      </c>
      <c r="C137" t="s">
        <v>1386</v>
      </c>
      <c r="D137" t="s">
        <v>14</v>
      </c>
      <c r="E137" t="s">
        <v>1892</v>
      </c>
      <c r="F137" s="37">
        <v>158.39644410291501</v>
      </c>
      <c r="G137">
        <v>6177.4613200136864</v>
      </c>
      <c r="H137" t="s">
        <v>2194</v>
      </c>
      <c r="I137" s="39" t="s">
        <v>2195</v>
      </c>
      <c r="J137" t="s">
        <v>3357</v>
      </c>
      <c r="K137" t="s">
        <v>2901</v>
      </c>
      <c r="L137" t="s">
        <v>2032</v>
      </c>
      <c r="M137" t="s">
        <v>2901</v>
      </c>
      <c r="N137" s="39" t="s">
        <v>3358</v>
      </c>
      <c r="O137">
        <v>37926</v>
      </c>
      <c r="Q137" t="s">
        <v>3359</v>
      </c>
      <c r="T137" t="s">
        <v>2906</v>
      </c>
    </row>
    <row r="138" spans="1:20" x14ac:dyDescent="0.25">
      <c r="A138" t="s">
        <v>329</v>
      </c>
      <c r="B138" s="41">
        <v>5069</v>
      </c>
      <c r="C138" t="s">
        <v>1387</v>
      </c>
      <c r="D138" t="s">
        <v>17</v>
      </c>
      <c r="E138" t="s">
        <v>1896</v>
      </c>
      <c r="F138" s="37">
        <v>74.883016000036207</v>
      </c>
      <c r="G138">
        <v>2920.4376240014121</v>
      </c>
      <c r="H138" t="s">
        <v>3360</v>
      </c>
      <c r="I138" s="39" t="s">
        <v>3361</v>
      </c>
      <c r="J138" t="s">
        <v>3362</v>
      </c>
      <c r="K138" t="s">
        <v>2901</v>
      </c>
      <c r="L138" t="s">
        <v>1984</v>
      </c>
      <c r="M138" t="s">
        <v>2901</v>
      </c>
      <c r="N138" s="39" t="s">
        <v>3363</v>
      </c>
      <c r="O138">
        <v>37987</v>
      </c>
      <c r="Q138" t="s">
        <v>2901</v>
      </c>
      <c r="T138" t="s">
        <v>2901</v>
      </c>
    </row>
    <row r="139" spans="1:20" x14ac:dyDescent="0.25">
      <c r="A139" t="s">
        <v>331</v>
      </c>
      <c r="B139" s="41">
        <v>5070</v>
      </c>
      <c r="C139" t="s">
        <v>1388</v>
      </c>
      <c r="D139" t="s">
        <v>55</v>
      </c>
      <c r="E139" t="s">
        <v>1902</v>
      </c>
      <c r="F139" s="37">
        <v>148.07658559812199</v>
      </c>
      <c r="G139">
        <v>5774.9868383267576</v>
      </c>
      <c r="H139" t="s">
        <v>2196</v>
      </c>
      <c r="I139" s="39" t="s">
        <v>2197</v>
      </c>
      <c r="J139" t="s">
        <v>3364</v>
      </c>
      <c r="K139" t="s">
        <v>2901</v>
      </c>
      <c r="L139" t="s">
        <v>1984</v>
      </c>
      <c r="M139" t="s">
        <v>2901</v>
      </c>
      <c r="N139" s="39" t="s">
        <v>3365</v>
      </c>
      <c r="O139">
        <v>37939</v>
      </c>
      <c r="Q139" t="s">
        <v>3366</v>
      </c>
      <c r="T139" t="s">
        <v>2906</v>
      </c>
    </row>
    <row r="140" spans="1:20" x14ac:dyDescent="0.25">
      <c r="A140" t="s">
        <v>333</v>
      </c>
      <c r="B140" s="41">
        <v>50740</v>
      </c>
      <c r="C140" t="s">
        <v>1389</v>
      </c>
      <c r="D140" t="s">
        <v>3016</v>
      </c>
      <c r="E140" t="s">
        <v>1892</v>
      </c>
      <c r="F140" s="37">
        <v>76.260000000009299</v>
      </c>
      <c r="G140">
        <v>2974.1400000003628</v>
      </c>
      <c r="H140" t="s">
        <v>3367</v>
      </c>
      <c r="I140" s="39" t="s">
        <v>3367</v>
      </c>
      <c r="J140" t="s">
        <v>3368</v>
      </c>
      <c r="K140" t="s">
        <v>2901</v>
      </c>
      <c r="L140" t="s">
        <v>2032</v>
      </c>
      <c r="M140" t="s">
        <v>2901</v>
      </c>
      <c r="N140" s="39" t="s">
        <v>3369</v>
      </c>
      <c r="O140">
        <v>38453</v>
      </c>
      <c r="Q140" t="s">
        <v>2901</v>
      </c>
      <c r="T140" t="s">
        <v>2901</v>
      </c>
    </row>
    <row r="141" spans="1:20" x14ac:dyDescent="0.25">
      <c r="A141" t="s">
        <v>335</v>
      </c>
      <c r="B141" s="41">
        <v>5075</v>
      </c>
      <c r="C141" t="s">
        <v>1390</v>
      </c>
      <c r="D141" t="s">
        <v>2143</v>
      </c>
      <c r="E141" t="s">
        <v>2006</v>
      </c>
      <c r="F141" s="37">
        <v>151.52545797161599</v>
      </c>
      <c r="G141">
        <v>5909.492860893024</v>
      </c>
      <c r="H141" t="s">
        <v>2198</v>
      </c>
      <c r="I141" s="39" t="s">
        <v>2199</v>
      </c>
      <c r="J141" t="s">
        <v>3370</v>
      </c>
      <c r="K141" t="s">
        <v>2901</v>
      </c>
      <c r="L141" t="s">
        <v>1984</v>
      </c>
      <c r="M141" t="s">
        <v>2901</v>
      </c>
      <c r="N141" s="39" t="s">
        <v>3371</v>
      </c>
      <c r="O141">
        <v>37977</v>
      </c>
      <c r="Q141" t="s">
        <v>3372</v>
      </c>
      <c r="T141" t="s">
        <v>2906</v>
      </c>
    </row>
    <row r="142" spans="1:20" x14ac:dyDescent="0.25">
      <c r="A142" t="s">
        <v>337</v>
      </c>
      <c r="B142" s="41">
        <v>50760</v>
      </c>
      <c r="C142" t="s">
        <v>1391</v>
      </c>
      <c r="D142" t="s">
        <v>13</v>
      </c>
      <c r="E142" t="s">
        <v>1892</v>
      </c>
      <c r="F142" s="37">
        <v>158.38571497542699</v>
      </c>
      <c r="G142">
        <v>6177.0428840416525</v>
      </c>
      <c r="H142" t="s">
        <v>2200</v>
      </c>
      <c r="I142" s="39" t="s">
        <v>2201</v>
      </c>
      <c r="J142" t="s">
        <v>3373</v>
      </c>
      <c r="K142" t="s">
        <v>2901</v>
      </c>
      <c r="L142" t="s">
        <v>2032</v>
      </c>
      <c r="M142" t="s">
        <v>2901</v>
      </c>
      <c r="N142" s="39" t="s">
        <v>3374</v>
      </c>
      <c r="O142">
        <v>37988</v>
      </c>
      <c r="Q142" t="s">
        <v>3375</v>
      </c>
      <c r="T142" t="s">
        <v>2906</v>
      </c>
    </row>
    <row r="143" spans="1:20" x14ac:dyDescent="0.25">
      <c r="A143" t="s">
        <v>339</v>
      </c>
      <c r="B143" s="41">
        <v>5079</v>
      </c>
      <c r="C143" t="s">
        <v>1392</v>
      </c>
      <c r="D143" t="s">
        <v>17</v>
      </c>
      <c r="E143" t="s">
        <v>1896</v>
      </c>
      <c r="F143" s="37">
        <v>148.07658559812199</v>
      </c>
      <c r="G143">
        <v>5774.9868383267576</v>
      </c>
      <c r="H143" t="s">
        <v>2202</v>
      </c>
      <c r="I143" s="39" t="s">
        <v>2203</v>
      </c>
      <c r="J143" t="s">
        <v>3376</v>
      </c>
      <c r="K143" t="s">
        <v>2901</v>
      </c>
      <c r="L143" t="s">
        <v>2032</v>
      </c>
      <c r="M143" t="s">
        <v>2901</v>
      </c>
      <c r="N143" s="39" t="s">
        <v>3377</v>
      </c>
      <c r="O143">
        <v>37999</v>
      </c>
      <c r="Q143" t="s">
        <v>3378</v>
      </c>
      <c r="T143" t="s">
        <v>2906</v>
      </c>
    </row>
    <row r="144" spans="1:20" x14ac:dyDescent="0.25">
      <c r="A144" t="s">
        <v>341</v>
      </c>
      <c r="B144" s="41">
        <v>5080</v>
      </c>
      <c r="C144" t="s">
        <v>1393</v>
      </c>
      <c r="D144" t="s">
        <v>2204</v>
      </c>
      <c r="E144" t="s">
        <v>1981</v>
      </c>
      <c r="F144" s="37">
        <v>233.48</v>
      </c>
      <c r="G144">
        <v>9105.7199999999993</v>
      </c>
      <c r="H144" t="s">
        <v>2205</v>
      </c>
      <c r="I144" s="39" t="s">
        <v>2206</v>
      </c>
      <c r="J144" t="s">
        <v>3379</v>
      </c>
      <c r="K144" t="s">
        <v>2901</v>
      </c>
      <c r="L144" t="s">
        <v>1984</v>
      </c>
      <c r="M144" t="s">
        <v>2901</v>
      </c>
      <c r="N144" s="39" t="s">
        <v>3380</v>
      </c>
      <c r="O144">
        <v>37999</v>
      </c>
      <c r="Q144" t="s">
        <v>3381</v>
      </c>
      <c r="T144" t="s">
        <v>2906</v>
      </c>
    </row>
    <row r="145" spans="1:20" x14ac:dyDescent="0.25">
      <c r="A145" t="s">
        <v>343</v>
      </c>
      <c r="B145" s="41">
        <v>50810</v>
      </c>
      <c r="C145" t="s">
        <v>1394</v>
      </c>
      <c r="D145" t="s">
        <v>3135</v>
      </c>
      <c r="E145" t="s">
        <v>3135</v>
      </c>
      <c r="F145" s="37">
        <v>71.290000000037296</v>
      </c>
      <c r="G145">
        <v>2780.3100000014547</v>
      </c>
      <c r="H145" t="s">
        <v>3382</v>
      </c>
      <c r="I145" s="39" t="s">
        <v>3383</v>
      </c>
      <c r="J145" t="s">
        <v>3384</v>
      </c>
      <c r="K145" t="s">
        <v>2901</v>
      </c>
      <c r="L145" t="s">
        <v>1984</v>
      </c>
      <c r="M145" t="s">
        <v>2901</v>
      </c>
      <c r="N145" s="39" t="s">
        <v>3385</v>
      </c>
      <c r="O145">
        <v>38668</v>
      </c>
      <c r="Q145" t="s">
        <v>2901</v>
      </c>
      <c r="T145" t="s">
        <v>2901</v>
      </c>
    </row>
    <row r="146" spans="1:20" x14ac:dyDescent="0.25">
      <c r="A146" t="s">
        <v>345</v>
      </c>
      <c r="B146" s="41">
        <v>5085</v>
      </c>
      <c r="C146" t="s">
        <v>1395</v>
      </c>
      <c r="D146" t="s">
        <v>32</v>
      </c>
      <c r="E146" t="s">
        <v>2294</v>
      </c>
      <c r="F146" s="37">
        <v>121.66731388378</v>
      </c>
      <c r="G146">
        <v>4745.0252414674196</v>
      </c>
      <c r="H146" t="s">
        <v>3386</v>
      </c>
      <c r="I146" s="39" t="s">
        <v>3386</v>
      </c>
      <c r="J146" t="s">
        <v>3266</v>
      </c>
      <c r="K146" t="s">
        <v>2901</v>
      </c>
      <c r="L146" t="s">
        <v>1984</v>
      </c>
      <c r="M146" t="s">
        <v>2901</v>
      </c>
      <c r="N146" s="39" t="s">
        <v>3387</v>
      </c>
      <c r="O146">
        <v>38082</v>
      </c>
      <c r="Q146" t="s">
        <v>2901</v>
      </c>
      <c r="T146" t="s">
        <v>2901</v>
      </c>
    </row>
    <row r="147" spans="1:20" x14ac:dyDescent="0.25">
      <c r="A147" t="s">
        <v>347</v>
      </c>
      <c r="B147" s="41">
        <v>50860</v>
      </c>
      <c r="C147" t="s">
        <v>1396</v>
      </c>
      <c r="D147" t="s">
        <v>14</v>
      </c>
      <c r="E147" t="s">
        <v>1892</v>
      </c>
      <c r="F147" s="37">
        <v>158.385714975426</v>
      </c>
      <c r="G147">
        <v>6177.0428840416143</v>
      </c>
      <c r="H147" t="s">
        <v>2207</v>
      </c>
      <c r="I147" s="39" t="s">
        <v>2208</v>
      </c>
      <c r="J147" t="s">
        <v>3388</v>
      </c>
      <c r="K147" t="s">
        <v>2901</v>
      </c>
      <c r="L147" t="s">
        <v>2032</v>
      </c>
      <c r="M147" t="s">
        <v>2901</v>
      </c>
      <c r="N147" s="39" t="s">
        <v>3389</v>
      </c>
      <c r="O147">
        <v>38507</v>
      </c>
      <c r="Q147" t="s">
        <v>3390</v>
      </c>
      <c r="T147" t="s">
        <v>2906</v>
      </c>
    </row>
    <row r="148" spans="1:20" x14ac:dyDescent="0.25">
      <c r="A148" t="s">
        <v>349</v>
      </c>
      <c r="B148" s="41">
        <v>5087</v>
      </c>
      <c r="C148" t="s">
        <v>1397</v>
      </c>
      <c r="D148" t="s">
        <v>17</v>
      </c>
      <c r="E148" t="s">
        <v>1896</v>
      </c>
      <c r="F148" s="37">
        <v>101.747212148155</v>
      </c>
      <c r="G148">
        <v>3968.1412737780452</v>
      </c>
      <c r="H148" t="s">
        <v>3391</v>
      </c>
      <c r="I148" s="39" t="s">
        <v>3391</v>
      </c>
      <c r="J148" t="s">
        <v>3392</v>
      </c>
      <c r="K148" t="s">
        <v>2901</v>
      </c>
      <c r="L148" t="s">
        <v>1984</v>
      </c>
      <c r="M148" t="s">
        <v>2901</v>
      </c>
      <c r="N148" s="39" t="s">
        <v>3393</v>
      </c>
      <c r="O148">
        <v>38113</v>
      </c>
      <c r="Q148" t="s">
        <v>2901</v>
      </c>
      <c r="T148" t="s">
        <v>2901</v>
      </c>
    </row>
    <row r="149" spans="1:20" x14ac:dyDescent="0.25">
      <c r="A149" t="s">
        <v>351</v>
      </c>
      <c r="B149" s="41">
        <v>5088</v>
      </c>
      <c r="C149" t="s">
        <v>1398</v>
      </c>
      <c r="D149" t="s">
        <v>13</v>
      </c>
      <c r="E149" t="s">
        <v>2024</v>
      </c>
      <c r="F149" s="37">
        <v>149.14181383219201</v>
      </c>
      <c r="G149">
        <v>5816.5307394554893</v>
      </c>
      <c r="H149" t="s">
        <v>3394</v>
      </c>
      <c r="I149" s="39" t="s">
        <v>3395</v>
      </c>
      <c r="J149" t="s">
        <v>3396</v>
      </c>
      <c r="K149" t="s">
        <v>2901</v>
      </c>
      <c r="L149" t="s">
        <v>1984</v>
      </c>
      <c r="M149" t="s">
        <v>2901</v>
      </c>
      <c r="N149" s="39" t="s">
        <v>3397</v>
      </c>
      <c r="O149">
        <v>38129</v>
      </c>
      <c r="Q149" t="s">
        <v>3398</v>
      </c>
      <c r="T149" t="s">
        <v>2906</v>
      </c>
    </row>
    <row r="150" spans="1:20" x14ac:dyDescent="0.25">
      <c r="A150" t="s">
        <v>353</v>
      </c>
      <c r="B150" s="41">
        <v>50890</v>
      </c>
      <c r="C150" t="s">
        <v>1399</v>
      </c>
      <c r="D150" t="s">
        <v>2121</v>
      </c>
      <c r="E150" t="s">
        <v>1902</v>
      </c>
      <c r="F150" s="37">
        <v>79</v>
      </c>
      <c r="G150">
        <v>3081</v>
      </c>
      <c r="H150" t="s">
        <v>3399</v>
      </c>
      <c r="I150" s="39" t="s">
        <v>3400</v>
      </c>
      <c r="J150" t="s">
        <v>3401</v>
      </c>
      <c r="K150" t="s">
        <v>2901</v>
      </c>
      <c r="L150" t="s">
        <v>1984</v>
      </c>
      <c r="M150" t="s">
        <v>2901</v>
      </c>
      <c r="N150" s="39" t="s">
        <v>3402</v>
      </c>
      <c r="O150">
        <v>38649</v>
      </c>
      <c r="Q150" t="s">
        <v>2901</v>
      </c>
      <c r="T150" t="s">
        <v>2901</v>
      </c>
    </row>
    <row r="151" spans="1:20" x14ac:dyDescent="0.25">
      <c r="A151" t="s">
        <v>1919</v>
      </c>
      <c r="B151" s="41">
        <v>5090</v>
      </c>
      <c r="C151" t="s">
        <v>3403</v>
      </c>
      <c r="D151" t="s">
        <v>13</v>
      </c>
      <c r="E151" t="s">
        <v>1892</v>
      </c>
      <c r="F151" s="37">
        <v>158.38571497542699</v>
      </c>
      <c r="G151">
        <v>6177.0428840416525</v>
      </c>
      <c r="H151" t="s">
        <v>2209</v>
      </c>
      <c r="I151" s="39" t="s">
        <v>2210</v>
      </c>
      <c r="J151" t="s">
        <v>3404</v>
      </c>
      <c r="K151" t="s">
        <v>2901</v>
      </c>
      <c r="L151" t="s">
        <v>2032</v>
      </c>
      <c r="M151" t="s">
        <v>2901</v>
      </c>
      <c r="N151" s="39" t="s">
        <v>3405</v>
      </c>
      <c r="O151">
        <v>38201</v>
      </c>
      <c r="Q151" t="s">
        <v>3406</v>
      </c>
      <c r="T151" t="s">
        <v>2906</v>
      </c>
    </row>
    <row r="152" spans="1:20" x14ac:dyDescent="0.25">
      <c r="A152" t="s">
        <v>357</v>
      </c>
      <c r="B152" s="41">
        <v>5091</v>
      </c>
      <c r="C152" t="s">
        <v>1401</v>
      </c>
      <c r="D152" t="s">
        <v>2009</v>
      </c>
      <c r="E152" s="40" t="s">
        <v>2006</v>
      </c>
      <c r="F152" s="37">
        <v>151.52545797161599</v>
      </c>
      <c r="G152">
        <v>5909.492860893024</v>
      </c>
      <c r="H152" t="s">
        <v>2211</v>
      </c>
      <c r="I152" s="39" t="s">
        <v>2212</v>
      </c>
      <c r="J152" t="s">
        <v>3407</v>
      </c>
      <c r="K152" t="s">
        <v>2901</v>
      </c>
      <c r="L152" t="s">
        <v>1984</v>
      </c>
      <c r="M152" t="s">
        <v>2901</v>
      </c>
      <c r="N152" s="39" t="s">
        <v>3408</v>
      </c>
      <c r="O152">
        <v>38201</v>
      </c>
      <c r="Q152" t="s">
        <v>3409</v>
      </c>
      <c r="T152" t="s">
        <v>2906</v>
      </c>
    </row>
    <row r="153" spans="1:20" x14ac:dyDescent="0.25">
      <c r="A153" t="s">
        <v>359</v>
      </c>
      <c r="B153" s="41">
        <v>5092</v>
      </c>
      <c r="C153" t="s">
        <v>1402</v>
      </c>
      <c r="D153" t="s">
        <v>17</v>
      </c>
      <c r="E153" s="40" t="s">
        <v>1896</v>
      </c>
      <c r="F153" s="37">
        <v>148.07658559812199</v>
      </c>
      <c r="G153">
        <v>5774.9868383267576</v>
      </c>
      <c r="H153" t="s">
        <v>2213</v>
      </c>
      <c r="I153" s="39" t="s">
        <v>2214</v>
      </c>
      <c r="J153" t="s">
        <v>3410</v>
      </c>
      <c r="K153" t="s">
        <v>2901</v>
      </c>
      <c r="L153" t="s">
        <v>1984</v>
      </c>
      <c r="M153" t="s">
        <v>2901</v>
      </c>
      <c r="N153" s="39" t="s">
        <v>3411</v>
      </c>
      <c r="O153">
        <v>38200</v>
      </c>
      <c r="Q153" t="s">
        <v>3412</v>
      </c>
      <c r="T153" t="s">
        <v>2906</v>
      </c>
    </row>
    <row r="154" spans="1:20" x14ac:dyDescent="0.25">
      <c r="A154" t="s">
        <v>361</v>
      </c>
      <c r="B154" s="41">
        <v>5094</v>
      </c>
      <c r="C154" t="s">
        <v>1403</v>
      </c>
      <c r="D154" t="s">
        <v>53</v>
      </c>
      <c r="E154" s="40" t="s">
        <v>1902</v>
      </c>
      <c r="F154" s="37">
        <v>148.07658559812199</v>
      </c>
      <c r="G154">
        <v>5774.9868383267576</v>
      </c>
      <c r="H154" t="s">
        <v>2215</v>
      </c>
      <c r="I154" s="39" t="s">
        <v>2216</v>
      </c>
      <c r="J154" t="s">
        <v>3413</v>
      </c>
      <c r="K154" t="s">
        <v>2901</v>
      </c>
      <c r="L154" t="s">
        <v>1984</v>
      </c>
      <c r="M154" t="s">
        <v>2901</v>
      </c>
      <c r="N154" s="39" t="s">
        <v>3414</v>
      </c>
      <c r="O154">
        <v>38201</v>
      </c>
      <c r="Q154" t="s">
        <v>3415</v>
      </c>
      <c r="T154" t="s">
        <v>2906</v>
      </c>
    </row>
    <row r="155" spans="1:20" x14ac:dyDescent="0.25">
      <c r="A155" t="s">
        <v>363</v>
      </c>
      <c r="B155" s="41">
        <v>50960</v>
      </c>
      <c r="C155" t="s">
        <v>1404</v>
      </c>
      <c r="D155" t="s">
        <v>3135</v>
      </c>
      <c r="E155" t="s">
        <v>3135</v>
      </c>
      <c r="F155" s="37">
        <v>71.290000000037296</v>
      </c>
      <c r="G155">
        <v>2780.3100000014547</v>
      </c>
      <c r="H155" t="s">
        <v>3416</v>
      </c>
      <c r="I155" s="39" t="s">
        <v>3416</v>
      </c>
      <c r="J155" t="s">
        <v>3417</v>
      </c>
      <c r="K155" t="s">
        <v>2901</v>
      </c>
      <c r="L155" t="s">
        <v>1984</v>
      </c>
      <c r="M155" t="s">
        <v>2901</v>
      </c>
      <c r="N155" s="39" t="s">
        <v>3418</v>
      </c>
      <c r="O155">
        <v>38668</v>
      </c>
      <c r="Q155" t="s">
        <v>2901</v>
      </c>
      <c r="T155" t="s">
        <v>2901</v>
      </c>
    </row>
    <row r="156" spans="1:20" x14ac:dyDescent="0.25">
      <c r="A156" t="s">
        <v>365</v>
      </c>
      <c r="B156" s="41">
        <v>50970</v>
      </c>
      <c r="C156" t="s">
        <v>1405</v>
      </c>
      <c r="D156" t="s">
        <v>3135</v>
      </c>
      <c r="E156" t="s">
        <v>3135</v>
      </c>
      <c r="F156" s="37">
        <v>71.290000000037296</v>
      </c>
      <c r="G156">
        <v>2780.3100000014547</v>
      </c>
      <c r="H156" t="s">
        <v>3419</v>
      </c>
      <c r="I156" s="39" t="s">
        <v>3420</v>
      </c>
      <c r="J156" t="s">
        <v>3421</v>
      </c>
      <c r="K156" t="s">
        <v>2901</v>
      </c>
      <c r="L156" t="s">
        <v>1984</v>
      </c>
      <c r="M156" t="s">
        <v>2901</v>
      </c>
      <c r="N156" s="39" t="s">
        <v>3422</v>
      </c>
      <c r="O156">
        <v>38668</v>
      </c>
      <c r="Q156" t="s">
        <v>2901</v>
      </c>
      <c r="T156" t="s">
        <v>2901</v>
      </c>
    </row>
    <row r="157" spans="1:20" x14ac:dyDescent="0.25">
      <c r="A157" t="s">
        <v>367</v>
      </c>
      <c r="B157" s="41">
        <v>50980</v>
      </c>
      <c r="C157" t="s">
        <v>1406</v>
      </c>
      <c r="D157" t="s">
        <v>18</v>
      </c>
      <c r="E157" t="s">
        <v>2003</v>
      </c>
      <c r="F157" s="37">
        <v>106.47791261563501</v>
      </c>
      <c r="G157">
        <v>4152.6385920097646</v>
      </c>
      <c r="H157" t="s">
        <v>3423</v>
      </c>
      <c r="I157" s="39" t="s">
        <v>3423</v>
      </c>
      <c r="J157" t="s">
        <v>3424</v>
      </c>
      <c r="K157" t="s">
        <v>2901</v>
      </c>
      <c r="L157" t="s">
        <v>1984</v>
      </c>
      <c r="M157" t="s">
        <v>2901</v>
      </c>
      <c r="N157" s="39" t="s">
        <v>3425</v>
      </c>
      <c r="O157">
        <v>38586</v>
      </c>
      <c r="Q157" t="s">
        <v>2901</v>
      </c>
      <c r="T157" t="s">
        <v>2901</v>
      </c>
    </row>
    <row r="158" spans="1:20" x14ac:dyDescent="0.25">
      <c r="A158" t="s">
        <v>369</v>
      </c>
      <c r="B158" s="41">
        <v>50990</v>
      </c>
      <c r="C158" t="s">
        <v>1407</v>
      </c>
      <c r="D158" t="s">
        <v>2217</v>
      </c>
      <c r="E158" s="40" t="s">
        <v>2039</v>
      </c>
      <c r="F158" s="37">
        <v>241.0832221</v>
      </c>
      <c r="G158">
        <v>9402.2456619000004</v>
      </c>
      <c r="H158" t="s">
        <v>2218</v>
      </c>
      <c r="I158" s="39" t="s">
        <v>2219</v>
      </c>
      <c r="J158" t="s">
        <v>3426</v>
      </c>
      <c r="K158" t="s">
        <v>2901</v>
      </c>
      <c r="L158" t="s">
        <v>1984</v>
      </c>
      <c r="M158" t="s">
        <v>2901</v>
      </c>
      <c r="N158" s="39" t="s">
        <v>3427</v>
      </c>
      <c r="O158">
        <v>38593</v>
      </c>
      <c r="Q158" t="s">
        <v>3428</v>
      </c>
      <c r="T158" t="s">
        <v>2906</v>
      </c>
    </row>
    <row r="159" spans="1:20" x14ac:dyDescent="0.25">
      <c r="A159" t="s">
        <v>371</v>
      </c>
      <c r="B159" s="41">
        <v>51120</v>
      </c>
      <c r="C159" t="s">
        <v>1408</v>
      </c>
      <c r="D159" t="s">
        <v>48</v>
      </c>
      <c r="E159" t="s">
        <v>1902</v>
      </c>
      <c r="F159" s="37">
        <v>82.160000000032596</v>
      </c>
      <c r="G159">
        <v>3204.2400000012717</v>
      </c>
      <c r="H159" t="s">
        <v>3429</v>
      </c>
      <c r="I159" s="39" t="s">
        <v>3429</v>
      </c>
      <c r="J159" t="s">
        <v>3430</v>
      </c>
      <c r="K159" t="s">
        <v>2901</v>
      </c>
      <c r="L159" t="s">
        <v>1984</v>
      </c>
      <c r="M159" t="s">
        <v>2901</v>
      </c>
      <c r="N159" s="39" t="s">
        <v>3431</v>
      </c>
      <c r="O159">
        <v>38668</v>
      </c>
      <c r="Q159" t="s">
        <v>2901</v>
      </c>
      <c r="T159" t="s">
        <v>2901</v>
      </c>
    </row>
    <row r="160" spans="1:20" x14ac:dyDescent="0.25">
      <c r="A160" t="s">
        <v>373</v>
      </c>
      <c r="B160" s="41">
        <v>5113</v>
      </c>
      <c r="C160" t="s">
        <v>1409</v>
      </c>
      <c r="D160" t="s">
        <v>13</v>
      </c>
      <c r="E160" t="s">
        <v>1989</v>
      </c>
      <c r="F160" s="37">
        <v>154.95834457164801</v>
      </c>
      <c r="G160">
        <v>6043.3754382942725</v>
      </c>
      <c r="H160" t="s">
        <v>2220</v>
      </c>
      <c r="I160" s="39" t="s">
        <v>2221</v>
      </c>
      <c r="J160" t="s">
        <v>3432</v>
      </c>
      <c r="K160" t="s">
        <v>2901</v>
      </c>
      <c r="L160" t="s">
        <v>1984</v>
      </c>
      <c r="M160" t="s">
        <v>2901</v>
      </c>
      <c r="N160" s="39" t="s">
        <v>3433</v>
      </c>
      <c r="O160">
        <v>38341</v>
      </c>
      <c r="Q160" t="s">
        <v>3434</v>
      </c>
      <c r="T160" t="s">
        <v>2906</v>
      </c>
    </row>
    <row r="161" spans="1:20" x14ac:dyDescent="0.25">
      <c r="A161" t="s">
        <v>375</v>
      </c>
      <c r="B161" s="41">
        <v>5114</v>
      </c>
      <c r="C161" t="s">
        <v>1410</v>
      </c>
      <c r="D161" t="s">
        <v>2222</v>
      </c>
      <c r="E161" s="40" t="s">
        <v>2223</v>
      </c>
      <c r="F161" s="37">
        <v>185.995437834201</v>
      </c>
      <c r="G161">
        <v>7253.8220755338389</v>
      </c>
      <c r="H161" t="s">
        <v>2224</v>
      </c>
      <c r="I161" s="39" t="s">
        <v>2225</v>
      </c>
      <c r="J161" t="s">
        <v>3435</v>
      </c>
      <c r="K161" t="s">
        <v>2901</v>
      </c>
      <c r="L161" t="s">
        <v>2032</v>
      </c>
      <c r="M161" t="s">
        <v>2901</v>
      </c>
      <c r="N161" s="39" t="s">
        <v>3436</v>
      </c>
      <c r="O161">
        <v>38229</v>
      </c>
      <c r="Q161" t="s">
        <v>3437</v>
      </c>
      <c r="T161" t="s">
        <v>2906</v>
      </c>
    </row>
    <row r="162" spans="1:20" x14ac:dyDescent="0.25">
      <c r="A162" t="s">
        <v>377</v>
      </c>
      <c r="B162" s="41">
        <v>51150</v>
      </c>
      <c r="C162" t="s">
        <v>1411</v>
      </c>
      <c r="D162" t="s">
        <v>13</v>
      </c>
      <c r="E162" t="s">
        <v>1989</v>
      </c>
      <c r="F162" s="37">
        <v>154.95834457164801</v>
      </c>
      <c r="G162">
        <v>6043.3754382942725</v>
      </c>
      <c r="H162" t="s">
        <v>2226</v>
      </c>
      <c r="I162" s="39" t="s">
        <v>2227</v>
      </c>
      <c r="J162" t="s">
        <v>3438</v>
      </c>
      <c r="K162" t="s">
        <v>2901</v>
      </c>
      <c r="L162" t="s">
        <v>1984</v>
      </c>
      <c r="M162" t="s">
        <v>2901</v>
      </c>
      <c r="N162" s="39" t="s">
        <v>3439</v>
      </c>
      <c r="O162">
        <v>38412</v>
      </c>
      <c r="Q162" t="s">
        <v>3440</v>
      </c>
      <c r="T162" t="s">
        <v>2906</v>
      </c>
    </row>
    <row r="163" spans="1:20" x14ac:dyDescent="0.25">
      <c r="A163" t="s">
        <v>379</v>
      </c>
      <c r="B163" s="41">
        <v>51160</v>
      </c>
      <c r="C163" t="s">
        <v>1412</v>
      </c>
      <c r="D163" t="s">
        <v>2228</v>
      </c>
      <c r="E163" t="s">
        <v>1933</v>
      </c>
      <c r="F163" s="37">
        <v>134.33000000000001</v>
      </c>
      <c r="G163">
        <v>5238.8700000000008</v>
      </c>
      <c r="H163" t="s">
        <v>2229</v>
      </c>
      <c r="I163" s="39" t="s">
        <v>2230</v>
      </c>
      <c r="J163" t="s">
        <v>3441</v>
      </c>
      <c r="K163" t="s">
        <v>2901</v>
      </c>
      <c r="L163" t="s">
        <v>1984</v>
      </c>
      <c r="M163" t="s">
        <v>2901</v>
      </c>
      <c r="N163" s="39" t="s">
        <v>3442</v>
      </c>
      <c r="O163">
        <v>38418</v>
      </c>
      <c r="Q163" t="s">
        <v>3443</v>
      </c>
      <c r="T163" t="s">
        <v>2906</v>
      </c>
    </row>
    <row r="164" spans="1:20" x14ac:dyDescent="0.25">
      <c r="A164" t="s">
        <v>381</v>
      </c>
      <c r="B164" s="41">
        <v>51170</v>
      </c>
      <c r="C164" t="s">
        <v>1413</v>
      </c>
      <c r="D164" t="s">
        <v>32</v>
      </c>
      <c r="E164" t="s">
        <v>2006</v>
      </c>
      <c r="F164" s="37">
        <v>93.855100955232004</v>
      </c>
      <c r="G164">
        <v>3660.3489372540485</v>
      </c>
      <c r="H164" t="s">
        <v>3444</v>
      </c>
      <c r="I164" s="39" t="s">
        <v>3445</v>
      </c>
      <c r="J164" t="s">
        <v>3446</v>
      </c>
      <c r="K164" t="s">
        <v>2901</v>
      </c>
      <c r="L164" t="s">
        <v>1984</v>
      </c>
      <c r="M164" t="s">
        <v>2901</v>
      </c>
      <c r="N164" s="39" t="s">
        <v>3447</v>
      </c>
      <c r="O164">
        <v>38572</v>
      </c>
      <c r="Q164" t="s">
        <v>2901</v>
      </c>
      <c r="T164" t="s">
        <v>2901</v>
      </c>
    </row>
    <row r="165" spans="1:20" x14ac:dyDescent="0.25">
      <c r="A165" t="s">
        <v>383</v>
      </c>
      <c r="B165" s="41">
        <v>51180</v>
      </c>
      <c r="C165" t="s">
        <v>1414</v>
      </c>
      <c r="D165" t="s">
        <v>56</v>
      </c>
      <c r="E165" t="s">
        <v>1902</v>
      </c>
      <c r="F165" s="37">
        <v>148.07658559812199</v>
      </c>
      <c r="G165">
        <v>5774.9868383267576</v>
      </c>
      <c r="H165" t="s">
        <v>2231</v>
      </c>
      <c r="I165" s="39" t="s">
        <v>2232</v>
      </c>
      <c r="J165" t="s">
        <v>3448</v>
      </c>
      <c r="K165" t="s">
        <v>2901</v>
      </c>
      <c r="L165" t="s">
        <v>1984</v>
      </c>
      <c r="M165" t="s">
        <v>2901</v>
      </c>
      <c r="N165" s="39" t="s">
        <v>3449</v>
      </c>
      <c r="O165">
        <v>38426</v>
      </c>
      <c r="Q165" t="s">
        <v>3450</v>
      </c>
      <c r="T165" t="s">
        <v>2906</v>
      </c>
    </row>
    <row r="166" spans="1:20" x14ac:dyDescent="0.25">
      <c r="A166" t="s">
        <v>385</v>
      </c>
      <c r="B166" s="41">
        <v>51190</v>
      </c>
      <c r="C166" t="s">
        <v>1415</v>
      </c>
      <c r="D166" t="s">
        <v>3135</v>
      </c>
      <c r="E166" t="s">
        <v>3135</v>
      </c>
      <c r="F166" s="37">
        <v>71.290000000037296</v>
      </c>
      <c r="G166">
        <v>2780.3100000014547</v>
      </c>
      <c r="H166" t="s">
        <v>3451</v>
      </c>
      <c r="I166" s="39" t="s">
        <v>3452</v>
      </c>
      <c r="J166" t="s">
        <v>3453</v>
      </c>
      <c r="K166" t="s">
        <v>2901</v>
      </c>
      <c r="L166" t="s">
        <v>1984</v>
      </c>
      <c r="M166" t="s">
        <v>2901</v>
      </c>
      <c r="N166" s="39" t="s">
        <v>3454</v>
      </c>
      <c r="O166">
        <v>38668</v>
      </c>
      <c r="Q166" t="s">
        <v>2901</v>
      </c>
      <c r="T166" t="s">
        <v>2901</v>
      </c>
    </row>
    <row r="167" spans="1:20" x14ac:dyDescent="0.25">
      <c r="A167" t="s">
        <v>387</v>
      </c>
      <c r="B167" s="41">
        <v>51200</v>
      </c>
      <c r="C167" t="s">
        <v>1416</v>
      </c>
      <c r="D167" t="s">
        <v>28</v>
      </c>
      <c r="E167" t="s">
        <v>2108</v>
      </c>
      <c r="F167" s="37">
        <v>158.38503263035801</v>
      </c>
      <c r="G167">
        <v>6177.0162725839618</v>
      </c>
      <c r="H167" t="s">
        <v>2233</v>
      </c>
      <c r="I167" s="39" t="s">
        <v>2234</v>
      </c>
      <c r="J167" t="s">
        <v>3455</v>
      </c>
      <c r="K167" t="s">
        <v>2901</v>
      </c>
      <c r="L167" t="s">
        <v>1984</v>
      </c>
      <c r="M167" t="s">
        <v>2901</v>
      </c>
      <c r="N167" s="39" t="s">
        <v>3456</v>
      </c>
      <c r="O167">
        <v>38429</v>
      </c>
      <c r="Q167" t="s">
        <v>3457</v>
      </c>
      <c r="T167" t="s">
        <v>2906</v>
      </c>
    </row>
    <row r="168" spans="1:20" x14ac:dyDescent="0.25">
      <c r="A168" t="s">
        <v>389</v>
      </c>
      <c r="B168" s="41">
        <v>51210</v>
      </c>
      <c r="C168" t="s">
        <v>1417</v>
      </c>
      <c r="D168" t="s">
        <v>48</v>
      </c>
      <c r="E168" t="s">
        <v>1902</v>
      </c>
      <c r="F168" s="37">
        <v>148.07658559812199</v>
      </c>
      <c r="G168">
        <v>5774.9868383267576</v>
      </c>
      <c r="H168" t="s">
        <v>2235</v>
      </c>
      <c r="I168" s="39" t="s">
        <v>2236</v>
      </c>
      <c r="J168" t="s">
        <v>3458</v>
      </c>
      <c r="K168" t="s">
        <v>2901</v>
      </c>
      <c r="L168" t="s">
        <v>1984</v>
      </c>
      <c r="M168" t="s">
        <v>2901</v>
      </c>
      <c r="N168" s="39" t="s">
        <v>3459</v>
      </c>
      <c r="O168">
        <v>38426</v>
      </c>
      <c r="Q168" t="s">
        <v>3460</v>
      </c>
      <c r="T168" t="s">
        <v>2906</v>
      </c>
    </row>
    <row r="169" spans="1:20" x14ac:dyDescent="0.25">
      <c r="A169" t="s">
        <v>391</v>
      </c>
      <c r="B169" s="41">
        <v>51220</v>
      </c>
      <c r="C169" t="s">
        <v>1418</v>
      </c>
      <c r="D169" t="s">
        <v>3135</v>
      </c>
      <c r="E169" t="s">
        <v>3135</v>
      </c>
      <c r="F169" s="37">
        <v>71.290000000037296</v>
      </c>
      <c r="G169">
        <v>2780.3100000014547</v>
      </c>
      <c r="H169" t="s">
        <v>3461</v>
      </c>
      <c r="I169" s="39" t="s">
        <v>3462</v>
      </c>
      <c r="J169" t="s">
        <v>3463</v>
      </c>
      <c r="K169" t="s">
        <v>2901</v>
      </c>
      <c r="L169" t="s">
        <v>1984</v>
      </c>
      <c r="M169" t="s">
        <v>2901</v>
      </c>
      <c r="N169" s="39" t="s">
        <v>3464</v>
      </c>
      <c r="O169">
        <v>38668</v>
      </c>
      <c r="Q169" t="s">
        <v>2901</v>
      </c>
      <c r="T169" t="s">
        <v>2901</v>
      </c>
    </row>
    <row r="170" spans="1:20" x14ac:dyDescent="0.25">
      <c r="A170" t="s">
        <v>393</v>
      </c>
      <c r="B170" s="41">
        <v>51230</v>
      </c>
      <c r="C170" t="s">
        <v>1192</v>
      </c>
      <c r="D170" t="s">
        <v>1185</v>
      </c>
      <c r="E170" t="s">
        <v>2108</v>
      </c>
      <c r="F170" s="37">
        <v>158.38571497542699</v>
      </c>
      <c r="G170">
        <v>6177.0428840416525</v>
      </c>
      <c r="H170" t="s">
        <v>2237</v>
      </c>
      <c r="I170" s="39" t="s">
        <v>2238</v>
      </c>
      <c r="J170" t="s">
        <v>3465</v>
      </c>
      <c r="K170" t="s">
        <v>2901</v>
      </c>
      <c r="L170" t="s">
        <v>1984</v>
      </c>
      <c r="M170" t="s">
        <v>2901</v>
      </c>
      <c r="N170" s="39" t="s">
        <v>3466</v>
      </c>
      <c r="O170">
        <v>38446</v>
      </c>
      <c r="Q170" t="s">
        <v>3467</v>
      </c>
      <c r="T170" t="s">
        <v>2906</v>
      </c>
    </row>
    <row r="171" spans="1:20" x14ac:dyDescent="0.25">
      <c r="A171" t="s">
        <v>395</v>
      </c>
      <c r="B171" s="41">
        <v>51240</v>
      </c>
      <c r="C171" t="s">
        <v>1419</v>
      </c>
      <c r="D171" t="s">
        <v>1185</v>
      </c>
      <c r="E171" t="s">
        <v>2108</v>
      </c>
      <c r="F171" s="37">
        <v>91.260000000009299</v>
      </c>
      <c r="G171">
        <v>3559.1400000003628</v>
      </c>
      <c r="H171" t="s">
        <v>3468</v>
      </c>
      <c r="I171" s="39" t="s">
        <v>3468</v>
      </c>
      <c r="J171" t="s">
        <v>3469</v>
      </c>
      <c r="K171" t="s">
        <v>2901</v>
      </c>
      <c r="L171" t="s">
        <v>1984</v>
      </c>
      <c r="M171" t="s">
        <v>2901</v>
      </c>
      <c r="N171" s="39" t="s">
        <v>3470</v>
      </c>
      <c r="O171">
        <v>38450</v>
      </c>
      <c r="Q171" t="s">
        <v>2901</v>
      </c>
      <c r="T171" t="s">
        <v>2901</v>
      </c>
    </row>
    <row r="172" spans="1:20" x14ac:dyDescent="0.25">
      <c r="A172" t="s">
        <v>397</v>
      </c>
      <c r="B172" s="41">
        <v>51250</v>
      </c>
      <c r="C172" t="s">
        <v>1420</v>
      </c>
      <c r="D172" t="s">
        <v>3135</v>
      </c>
      <c r="E172" t="s">
        <v>3135</v>
      </c>
      <c r="F172" s="37">
        <v>71.290000000037296</v>
      </c>
      <c r="G172">
        <v>2780.3100000014547</v>
      </c>
      <c r="H172" t="s">
        <v>3471</v>
      </c>
      <c r="I172" s="39" t="s">
        <v>3472</v>
      </c>
      <c r="J172" t="s">
        <v>3473</v>
      </c>
      <c r="K172" t="s">
        <v>2901</v>
      </c>
      <c r="L172" t="s">
        <v>1984</v>
      </c>
      <c r="M172" t="s">
        <v>2901</v>
      </c>
      <c r="N172" s="39" t="s">
        <v>3474</v>
      </c>
      <c r="O172">
        <v>38668</v>
      </c>
      <c r="Q172" t="s">
        <v>2901</v>
      </c>
      <c r="T172" t="s">
        <v>2901</v>
      </c>
    </row>
    <row r="173" spans="1:20" x14ac:dyDescent="0.25">
      <c r="A173" t="s">
        <v>399</v>
      </c>
      <c r="B173" s="41">
        <v>51260</v>
      </c>
      <c r="C173" t="s">
        <v>1421</v>
      </c>
      <c r="D173" t="s">
        <v>3135</v>
      </c>
      <c r="E173" t="s">
        <v>3135</v>
      </c>
      <c r="F173" s="37">
        <v>71.290000000037296</v>
      </c>
      <c r="G173">
        <v>2780.3100000014547</v>
      </c>
      <c r="H173" t="s">
        <v>3475</v>
      </c>
      <c r="I173" s="39" t="s">
        <v>3476</v>
      </c>
      <c r="J173" t="s">
        <v>3477</v>
      </c>
      <c r="K173" t="s">
        <v>2901</v>
      </c>
      <c r="L173" t="s">
        <v>1984</v>
      </c>
      <c r="M173" t="s">
        <v>2901</v>
      </c>
      <c r="N173" s="39" t="s">
        <v>3478</v>
      </c>
      <c r="O173">
        <v>38668</v>
      </c>
      <c r="Q173" t="s">
        <v>2901</v>
      </c>
      <c r="T173" t="s">
        <v>2901</v>
      </c>
    </row>
    <row r="174" spans="1:20" x14ac:dyDescent="0.25">
      <c r="A174" t="s">
        <v>401</v>
      </c>
      <c r="B174" s="41">
        <v>51270</v>
      </c>
      <c r="C174" t="s">
        <v>1422</v>
      </c>
      <c r="D174" t="s">
        <v>2239</v>
      </c>
      <c r="E174" t="s">
        <v>1892</v>
      </c>
      <c r="F174" s="37">
        <v>158.38362436337999</v>
      </c>
      <c r="G174">
        <v>6176.9613501718204</v>
      </c>
      <c r="H174" t="s">
        <v>2240</v>
      </c>
      <c r="I174" s="39" t="s">
        <v>2241</v>
      </c>
      <c r="J174" t="s">
        <v>3479</v>
      </c>
      <c r="K174" t="s">
        <v>2901</v>
      </c>
      <c r="L174" t="s">
        <v>2032</v>
      </c>
      <c r="M174" t="s">
        <v>2901</v>
      </c>
      <c r="N174" s="39" t="s">
        <v>3480</v>
      </c>
      <c r="O174">
        <v>38481</v>
      </c>
      <c r="Q174" t="s">
        <v>3481</v>
      </c>
      <c r="T174" t="s">
        <v>2906</v>
      </c>
    </row>
    <row r="175" spans="1:20" x14ac:dyDescent="0.25">
      <c r="A175" t="s">
        <v>403</v>
      </c>
      <c r="B175" s="41">
        <v>51280</v>
      </c>
      <c r="C175" t="s">
        <v>1423</v>
      </c>
      <c r="D175" t="s">
        <v>50</v>
      </c>
      <c r="E175" t="s">
        <v>1902</v>
      </c>
      <c r="F175" s="37">
        <v>148.07658559812199</v>
      </c>
      <c r="G175">
        <v>5774.9868383267576</v>
      </c>
      <c r="H175" t="s">
        <v>2242</v>
      </c>
      <c r="I175" s="39" t="s">
        <v>2243</v>
      </c>
      <c r="J175" t="s">
        <v>3482</v>
      </c>
      <c r="K175" t="s">
        <v>2901</v>
      </c>
      <c r="L175" t="s">
        <v>1984</v>
      </c>
      <c r="M175" t="s">
        <v>2901</v>
      </c>
      <c r="N175" s="39" t="s">
        <v>3483</v>
      </c>
      <c r="O175">
        <v>38488</v>
      </c>
      <c r="Q175" t="s">
        <v>3484</v>
      </c>
      <c r="T175" t="s">
        <v>2906</v>
      </c>
    </row>
    <row r="176" spans="1:20" x14ac:dyDescent="0.25">
      <c r="A176" t="s">
        <v>405</v>
      </c>
      <c r="B176" s="41">
        <v>51290</v>
      </c>
      <c r="C176" t="s">
        <v>1424</v>
      </c>
      <c r="D176" t="s">
        <v>3016</v>
      </c>
      <c r="E176" t="s">
        <v>1896</v>
      </c>
      <c r="F176" s="37">
        <v>71.290000000037296</v>
      </c>
      <c r="G176">
        <v>2780.3100000014547</v>
      </c>
      <c r="H176" t="s">
        <v>3485</v>
      </c>
      <c r="I176" s="39" t="s">
        <v>3486</v>
      </c>
      <c r="J176" t="s">
        <v>3487</v>
      </c>
      <c r="K176" t="s">
        <v>2901</v>
      </c>
      <c r="L176" t="s">
        <v>1984</v>
      </c>
      <c r="M176" t="s">
        <v>2901</v>
      </c>
      <c r="N176" s="39" t="s">
        <v>3488</v>
      </c>
      <c r="O176">
        <v>38581</v>
      </c>
      <c r="Q176" t="s">
        <v>2901</v>
      </c>
      <c r="T176" t="s">
        <v>2901</v>
      </c>
    </row>
    <row r="177" spans="1:20" x14ac:dyDescent="0.25">
      <c r="A177" t="s">
        <v>407</v>
      </c>
      <c r="B177" s="41">
        <v>51300</v>
      </c>
      <c r="C177" t="s">
        <v>1425</v>
      </c>
      <c r="D177" t="s">
        <v>3016</v>
      </c>
      <c r="E177" t="s">
        <v>1896</v>
      </c>
      <c r="F177" s="37">
        <v>74.883016000036207</v>
      </c>
      <c r="G177">
        <v>2920.4376240014121</v>
      </c>
      <c r="H177" t="s">
        <v>3489</v>
      </c>
      <c r="I177" s="39" t="s">
        <v>3490</v>
      </c>
      <c r="J177" t="s">
        <v>3491</v>
      </c>
      <c r="K177" t="s">
        <v>2901</v>
      </c>
      <c r="L177" t="s">
        <v>2032</v>
      </c>
      <c r="M177" t="s">
        <v>2901</v>
      </c>
      <c r="N177" s="39" t="s">
        <v>3492</v>
      </c>
      <c r="O177">
        <v>38523</v>
      </c>
      <c r="Q177" t="s">
        <v>2901</v>
      </c>
      <c r="T177" t="s">
        <v>2901</v>
      </c>
    </row>
    <row r="178" spans="1:20" x14ac:dyDescent="0.25">
      <c r="A178" t="s">
        <v>409</v>
      </c>
      <c r="B178" s="41">
        <v>51310</v>
      </c>
      <c r="C178" t="s">
        <v>1426</v>
      </c>
      <c r="D178" t="s">
        <v>3016</v>
      </c>
      <c r="E178" t="s">
        <v>1933</v>
      </c>
      <c r="F178" s="37">
        <v>67.256800000090195</v>
      </c>
      <c r="G178">
        <v>2623.0152000035177</v>
      </c>
      <c r="H178" t="s">
        <v>3493</v>
      </c>
      <c r="I178" s="39" t="s">
        <v>3493</v>
      </c>
      <c r="J178" t="s">
        <v>3494</v>
      </c>
      <c r="K178" t="s">
        <v>2901</v>
      </c>
      <c r="L178" t="s">
        <v>2032</v>
      </c>
      <c r="M178" t="s">
        <v>2901</v>
      </c>
      <c r="N178" s="39" t="s">
        <v>3495</v>
      </c>
      <c r="O178">
        <v>38565</v>
      </c>
      <c r="Q178" t="s">
        <v>2901</v>
      </c>
      <c r="T178" t="s">
        <v>2901</v>
      </c>
    </row>
    <row r="179" spans="1:20" x14ac:dyDescent="0.25">
      <c r="A179" t="s">
        <v>411</v>
      </c>
      <c r="B179" s="41">
        <v>51320</v>
      </c>
      <c r="C179" t="s">
        <v>1427</v>
      </c>
      <c r="D179" t="s">
        <v>13</v>
      </c>
      <c r="E179" t="s">
        <v>1989</v>
      </c>
      <c r="F179" s="37">
        <v>154.95834457164801</v>
      </c>
      <c r="G179">
        <v>6043.3754382942725</v>
      </c>
      <c r="H179" t="s">
        <v>2244</v>
      </c>
      <c r="I179" s="39" t="s">
        <v>2245</v>
      </c>
      <c r="J179" t="s">
        <v>3496</v>
      </c>
      <c r="K179" t="s">
        <v>2901</v>
      </c>
      <c r="L179" t="s">
        <v>1984</v>
      </c>
      <c r="M179" t="s">
        <v>2901</v>
      </c>
      <c r="N179" s="39" t="s">
        <v>3497</v>
      </c>
      <c r="O179">
        <v>38595</v>
      </c>
      <c r="Q179" t="s">
        <v>3498</v>
      </c>
      <c r="T179" t="s">
        <v>2906</v>
      </c>
    </row>
    <row r="180" spans="1:20" x14ac:dyDescent="0.25">
      <c r="A180" t="s">
        <v>413</v>
      </c>
      <c r="B180" s="41">
        <v>51330</v>
      </c>
      <c r="C180" t="s">
        <v>1428</v>
      </c>
      <c r="D180" t="s">
        <v>17</v>
      </c>
      <c r="E180" t="s">
        <v>1896</v>
      </c>
      <c r="F180" s="37">
        <v>148.07658559812199</v>
      </c>
      <c r="G180">
        <v>5774.9868383267576</v>
      </c>
      <c r="H180" t="s">
        <v>2246</v>
      </c>
      <c r="I180" s="39" t="s">
        <v>2247</v>
      </c>
      <c r="J180" t="s">
        <v>3499</v>
      </c>
      <c r="K180" t="s">
        <v>2901</v>
      </c>
      <c r="L180" t="s">
        <v>2032</v>
      </c>
      <c r="M180" t="s">
        <v>2901</v>
      </c>
      <c r="N180" s="39" t="s">
        <v>3500</v>
      </c>
      <c r="O180">
        <v>38593</v>
      </c>
      <c r="Q180" t="s">
        <v>3501</v>
      </c>
      <c r="T180" t="s">
        <v>2906</v>
      </c>
    </row>
    <row r="181" spans="1:20" x14ac:dyDescent="0.25">
      <c r="A181" t="s">
        <v>415</v>
      </c>
      <c r="B181" s="41">
        <v>51340</v>
      </c>
      <c r="C181" t="s">
        <v>1429</v>
      </c>
      <c r="D181" t="s">
        <v>3135</v>
      </c>
      <c r="E181" t="s">
        <v>3135</v>
      </c>
      <c r="F181" s="37">
        <v>71.290000000037296</v>
      </c>
      <c r="G181">
        <v>2780.3100000014547</v>
      </c>
      <c r="H181" t="s">
        <v>3502</v>
      </c>
      <c r="I181" s="39" t="s">
        <v>3503</v>
      </c>
      <c r="J181" t="s">
        <v>3504</v>
      </c>
      <c r="K181" t="s">
        <v>2901</v>
      </c>
      <c r="L181" t="s">
        <v>1984</v>
      </c>
      <c r="M181" t="s">
        <v>2901</v>
      </c>
      <c r="N181" s="39" t="s">
        <v>3505</v>
      </c>
      <c r="O181">
        <v>38668</v>
      </c>
      <c r="Q181" t="s">
        <v>2901</v>
      </c>
      <c r="T181" t="s">
        <v>2901</v>
      </c>
    </row>
    <row r="182" spans="1:20" x14ac:dyDescent="0.25">
      <c r="A182" t="s">
        <v>417</v>
      </c>
      <c r="B182" s="41">
        <v>51350</v>
      </c>
      <c r="C182" t="s">
        <v>1430</v>
      </c>
      <c r="D182" t="s">
        <v>3135</v>
      </c>
      <c r="E182" t="s">
        <v>3135</v>
      </c>
      <c r="F182" s="37">
        <v>71.290000000037296</v>
      </c>
      <c r="G182">
        <v>2780.3100000014547</v>
      </c>
      <c r="H182" t="s">
        <v>3506</v>
      </c>
      <c r="I182" s="39" t="s">
        <v>3507</v>
      </c>
      <c r="J182" t="s">
        <v>3508</v>
      </c>
      <c r="K182" t="s">
        <v>2901</v>
      </c>
      <c r="L182" t="s">
        <v>1984</v>
      </c>
      <c r="M182" t="s">
        <v>2901</v>
      </c>
      <c r="N182" s="39" t="s">
        <v>3509</v>
      </c>
      <c r="O182">
        <v>38668</v>
      </c>
      <c r="Q182" t="s">
        <v>2901</v>
      </c>
      <c r="T182" t="s">
        <v>2901</v>
      </c>
    </row>
    <row r="183" spans="1:20" x14ac:dyDescent="0.25">
      <c r="A183" t="s">
        <v>419</v>
      </c>
      <c r="B183" s="41">
        <v>51360</v>
      </c>
      <c r="C183" t="s">
        <v>1431</v>
      </c>
      <c r="D183" t="s">
        <v>28</v>
      </c>
      <c r="E183" t="s">
        <v>2754</v>
      </c>
      <c r="F183" s="37">
        <v>83.601336000021504</v>
      </c>
      <c r="G183">
        <v>3260.452104000839</v>
      </c>
      <c r="H183" t="s">
        <v>3510</v>
      </c>
      <c r="I183" s="39" t="s">
        <v>3510</v>
      </c>
      <c r="J183" t="s">
        <v>3511</v>
      </c>
      <c r="K183" t="s">
        <v>2901</v>
      </c>
      <c r="L183" t="s">
        <v>1984</v>
      </c>
      <c r="M183" t="s">
        <v>2901</v>
      </c>
      <c r="N183" s="39" t="s">
        <v>3512</v>
      </c>
      <c r="O183">
        <v>38614</v>
      </c>
      <c r="Q183" t="s">
        <v>2901</v>
      </c>
      <c r="T183" t="s">
        <v>2901</v>
      </c>
    </row>
    <row r="184" spans="1:20" x14ac:dyDescent="0.25">
      <c r="A184" t="s">
        <v>421</v>
      </c>
      <c r="B184" s="41">
        <v>51370</v>
      </c>
      <c r="C184" t="s">
        <v>1432</v>
      </c>
      <c r="D184" t="s">
        <v>28</v>
      </c>
      <c r="E184" t="s">
        <v>1902</v>
      </c>
      <c r="F184" s="37">
        <v>85.319873600034001</v>
      </c>
      <c r="G184">
        <v>3327.4750704013263</v>
      </c>
      <c r="H184" t="s">
        <v>3513</v>
      </c>
      <c r="I184" s="39" t="s">
        <v>3514</v>
      </c>
      <c r="J184" t="s">
        <v>3515</v>
      </c>
      <c r="K184" t="s">
        <v>2901</v>
      </c>
      <c r="L184" t="s">
        <v>1984</v>
      </c>
      <c r="M184" t="s">
        <v>2901</v>
      </c>
      <c r="N184" s="39" t="s">
        <v>3516</v>
      </c>
      <c r="O184">
        <v>38614</v>
      </c>
      <c r="Q184" t="s">
        <v>2901</v>
      </c>
      <c r="T184" t="s">
        <v>2901</v>
      </c>
    </row>
    <row r="185" spans="1:20" x14ac:dyDescent="0.25">
      <c r="A185" t="s">
        <v>423</v>
      </c>
      <c r="B185" s="41">
        <v>51380</v>
      </c>
      <c r="C185" t="s">
        <v>1433</v>
      </c>
      <c r="D185" t="s">
        <v>28</v>
      </c>
      <c r="E185" t="s">
        <v>2248</v>
      </c>
      <c r="F185" s="37">
        <v>226.55717596532199</v>
      </c>
      <c r="G185">
        <v>8835.7298626475585</v>
      </c>
      <c r="H185" t="s">
        <v>2249</v>
      </c>
      <c r="I185" s="39" t="s">
        <v>2250</v>
      </c>
      <c r="J185" t="s">
        <v>3517</v>
      </c>
      <c r="K185" t="s">
        <v>2901</v>
      </c>
      <c r="L185" t="s">
        <v>1984</v>
      </c>
      <c r="M185" t="s">
        <v>2901</v>
      </c>
      <c r="N185" s="39" t="s">
        <v>3518</v>
      </c>
      <c r="O185">
        <v>38614</v>
      </c>
      <c r="Q185" t="s">
        <v>3519</v>
      </c>
      <c r="T185" t="s">
        <v>2906</v>
      </c>
    </row>
    <row r="186" spans="1:20" x14ac:dyDescent="0.25">
      <c r="A186" t="s">
        <v>425</v>
      </c>
      <c r="B186" s="41">
        <v>51390</v>
      </c>
      <c r="C186" t="s">
        <v>1434</v>
      </c>
      <c r="D186" t="s">
        <v>1980</v>
      </c>
      <c r="E186" t="s">
        <v>1981</v>
      </c>
      <c r="F186" s="37">
        <v>233.48736202836099</v>
      </c>
      <c r="G186">
        <v>9106.0071191060779</v>
      </c>
      <c r="H186" t="s">
        <v>2251</v>
      </c>
      <c r="I186" s="39" t="s">
        <v>2252</v>
      </c>
      <c r="J186" t="s">
        <v>3520</v>
      </c>
      <c r="K186" t="s">
        <v>2901</v>
      </c>
      <c r="L186" t="s">
        <v>1984</v>
      </c>
      <c r="M186" t="s">
        <v>2901</v>
      </c>
      <c r="N186" s="39" t="s">
        <v>3521</v>
      </c>
      <c r="O186">
        <v>38619</v>
      </c>
      <c r="Q186" t="s">
        <v>3522</v>
      </c>
      <c r="T186" t="s">
        <v>2906</v>
      </c>
    </row>
    <row r="187" spans="1:20" x14ac:dyDescent="0.25">
      <c r="A187" t="s">
        <v>427</v>
      </c>
      <c r="B187" s="41">
        <v>51400</v>
      </c>
      <c r="C187" t="s">
        <v>1435</v>
      </c>
      <c r="D187" t="s">
        <v>2204</v>
      </c>
      <c r="E187" t="s">
        <v>1902</v>
      </c>
      <c r="F187" s="37">
        <v>79</v>
      </c>
      <c r="G187">
        <v>3081</v>
      </c>
      <c r="H187" t="s">
        <v>3523</v>
      </c>
      <c r="I187" s="39" t="s">
        <v>3523</v>
      </c>
      <c r="J187" t="s">
        <v>3524</v>
      </c>
      <c r="K187" t="s">
        <v>2901</v>
      </c>
      <c r="L187" t="s">
        <v>1984</v>
      </c>
      <c r="M187" t="s">
        <v>2901</v>
      </c>
      <c r="N187" s="39" t="s">
        <v>3525</v>
      </c>
      <c r="O187">
        <v>38649</v>
      </c>
      <c r="Q187" t="s">
        <v>2901</v>
      </c>
      <c r="T187" t="s">
        <v>2901</v>
      </c>
    </row>
    <row r="188" spans="1:20" x14ac:dyDescent="0.25">
      <c r="A188" t="s">
        <v>429</v>
      </c>
      <c r="B188" s="41">
        <v>51410</v>
      </c>
      <c r="C188" t="s">
        <v>1436</v>
      </c>
      <c r="D188" t="s">
        <v>13</v>
      </c>
      <c r="E188" t="s">
        <v>1989</v>
      </c>
      <c r="F188" s="37">
        <v>154.95834457164801</v>
      </c>
      <c r="G188">
        <v>6043.3754382942725</v>
      </c>
      <c r="H188" t="s">
        <v>2253</v>
      </c>
      <c r="I188" s="39" t="s">
        <v>2254</v>
      </c>
      <c r="J188" t="s">
        <v>3526</v>
      </c>
      <c r="K188" t="s">
        <v>2901</v>
      </c>
      <c r="L188" t="s">
        <v>1984</v>
      </c>
      <c r="M188" t="s">
        <v>2901</v>
      </c>
      <c r="N188" s="39" t="s">
        <v>3527</v>
      </c>
      <c r="O188">
        <v>38653</v>
      </c>
      <c r="Q188" t="s">
        <v>3528</v>
      </c>
      <c r="T188" t="s">
        <v>2906</v>
      </c>
    </row>
    <row r="189" spans="1:20" x14ac:dyDescent="0.25">
      <c r="A189" t="s">
        <v>431</v>
      </c>
      <c r="B189" s="41">
        <v>51420</v>
      </c>
      <c r="C189" t="s">
        <v>1437</v>
      </c>
      <c r="D189" t="s">
        <v>20</v>
      </c>
      <c r="E189" t="s">
        <v>2108</v>
      </c>
      <c r="F189" s="37">
        <v>119.99</v>
      </c>
      <c r="G189">
        <v>4679.6099999999997</v>
      </c>
      <c r="H189" t="s">
        <v>3529</v>
      </c>
      <c r="I189" s="39" t="s">
        <v>3529</v>
      </c>
      <c r="J189" t="s">
        <v>3266</v>
      </c>
      <c r="K189" t="s">
        <v>2901</v>
      </c>
      <c r="L189" t="s">
        <v>1984</v>
      </c>
      <c r="M189" t="s">
        <v>2901</v>
      </c>
      <c r="N189" s="39" t="s">
        <v>3530</v>
      </c>
      <c r="O189">
        <v>38425</v>
      </c>
      <c r="Q189" t="s">
        <v>2901</v>
      </c>
      <c r="T189" t="s">
        <v>2901</v>
      </c>
    </row>
    <row r="190" spans="1:20" x14ac:dyDescent="0.25">
      <c r="A190" t="s">
        <v>433</v>
      </c>
      <c r="B190" s="41">
        <v>51430</v>
      </c>
      <c r="C190" t="s">
        <v>1438</v>
      </c>
      <c r="D190" t="s">
        <v>28</v>
      </c>
      <c r="E190" t="s">
        <v>1902</v>
      </c>
      <c r="F190" s="37">
        <v>148.07658559812199</v>
      </c>
      <c r="G190">
        <v>5774.9868383267576</v>
      </c>
      <c r="H190" t="s">
        <v>2255</v>
      </c>
      <c r="I190" s="39" t="s">
        <v>2256</v>
      </c>
      <c r="J190" t="s">
        <v>3531</v>
      </c>
      <c r="K190" t="s">
        <v>2901</v>
      </c>
      <c r="L190" t="s">
        <v>1984</v>
      </c>
      <c r="M190" t="s">
        <v>2901</v>
      </c>
      <c r="N190" s="39" t="s">
        <v>3532</v>
      </c>
      <c r="O190">
        <v>38649</v>
      </c>
      <c r="Q190" t="s">
        <v>3533</v>
      </c>
      <c r="T190" t="s">
        <v>2906</v>
      </c>
    </row>
    <row r="191" spans="1:20" x14ac:dyDescent="0.25">
      <c r="A191" t="s">
        <v>435</v>
      </c>
      <c r="B191" s="41">
        <v>51440</v>
      </c>
      <c r="C191" t="s">
        <v>1439</v>
      </c>
      <c r="D191" t="s">
        <v>50</v>
      </c>
      <c r="E191" t="s">
        <v>1902</v>
      </c>
      <c r="F191" s="37">
        <v>105.921329747885</v>
      </c>
      <c r="G191">
        <v>4130.931860167515</v>
      </c>
      <c r="H191" t="s">
        <v>3534</v>
      </c>
      <c r="I191" s="39" t="s">
        <v>3534</v>
      </c>
      <c r="J191" t="s">
        <v>3535</v>
      </c>
      <c r="K191" t="s">
        <v>2901</v>
      </c>
      <c r="L191" t="s">
        <v>1984</v>
      </c>
      <c r="M191" t="s">
        <v>2901</v>
      </c>
      <c r="N191" s="39" t="s">
        <v>3536</v>
      </c>
      <c r="O191">
        <v>38659</v>
      </c>
      <c r="Q191" t="s">
        <v>2901</v>
      </c>
      <c r="T191" t="s">
        <v>2901</v>
      </c>
    </row>
    <row r="192" spans="1:20" x14ac:dyDescent="0.25">
      <c r="A192" t="s">
        <v>437</v>
      </c>
      <c r="B192" s="41">
        <v>51450</v>
      </c>
      <c r="C192" t="s">
        <v>1440</v>
      </c>
      <c r="D192" t="s">
        <v>1188</v>
      </c>
      <c r="E192" t="s">
        <v>1896</v>
      </c>
      <c r="F192" s="37">
        <v>148.07658559812199</v>
      </c>
      <c r="G192">
        <v>5774.9868383267576</v>
      </c>
      <c r="H192" t="s">
        <v>2257</v>
      </c>
      <c r="I192" s="39" t="s">
        <v>2258</v>
      </c>
      <c r="J192" t="s">
        <v>3537</v>
      </c>
      <c r="K192" t="s">
        <v>2901</v>
      </c>
      <c r="L192" t="s">
        <v>1984</v>
      </c>
      <c r="M192" t="s">
        <v>2901</v>
      </c>
      <c r="N192" s="39" t="s">
        <v>3538</v>
      </c>
      <c r="O192">
        <v>38659</v>
      </c>
      <c r="Q192" t="s">
        <v>3539</v>
      </c>
      <c r="T192" t="s">
        <v>2906</v>
      </c>
    </row>
    <row r="193" spans="1:20" x14ac:dyDescent="0.25">
      <c r="A193" t="s">
        <v>439</v>
      </c>
      <c r="B193" s="41">
        <v>51460</v>
      </c>
      <c r="C193" t="s">
        <v>1441</v>
      </c>
      <c r="D193" t="s">
        <v>17</v>
      </c>
      <c r="E193" t="s">
        <v>1902</v>
      </c>
      <c r="F193" s="37">
        <v>100.640000000014</v>
      </c>
      <c r="G193">
        <v>3924.9600000005462</v>
      </c>
      <c r="H193" t="s">
        <v>3540</v>
      </c>
      <c r="I193" s="39" t="s">
        <v>3540</v>
      </c>
      <c r="J193" t="s">
        <v>3541</v>
      </c>
      <c r="K193" t="s">
        <v>2901</v>
      </c>
      <c r="L193" t="s">
        <v>1984</v>
      </c>
      <c r="M193" t="s">
        <v>2901</v>
      </c>
      <c r="N193" s="39" t="s">
        <v>3542</v>
      </c>
      <c r="O193">
        <v>38659</v>
      </c>
      <c r="Q193" t="s">
        <v>2901</v>
      </c>
      <c r="T193" t="s">
        <v>2901</v>
      </c>
    </row>
    <row r="194" spans="1:20" x14ac:dyDescent="0.25">
      <c r="A194" t="s">
        <v>3543</v>
      </c>
      <c r="B194" s="41">
        <v>51470</v>
      </c>
      <c r="C194" t="s">
        <v>3544</v>
      </c>
      <c r="D194" t="s">
        <v>32</v>
      </c>
      <c r="E194" t="s">
        <v>1902</v>
      </c>
      <c r="F194" s="37">
        <v>79</v>
      </c>
      <c r="G194">
        <v>3081</v>
      </c>
      <c r="H194" t="s">
        <v>3545</v>
      </c>
      <c r="I194" s="39" t="s">
        <v>3546</v>
      </c>
      <c r="J194" t="s">
        <v>3547</v>
      </c>
      <c r="K194" t="s">
        <v>2901</v>
      </c>
      <c r="L194" t="s">
        <v>1984</v>
      </c>
      <c r="M194" t="s">
        <v>2901</v>
      </c>
      <c r="N194" s="39" t="s">
        <v>3548</v>
      </c>
      <c r="O194">
        <v>38667</v>
      </c>
      <c r="Q194" t="s">
        <v>2901</v>
      </c>
      <c r="T194" t="s">
        <v>2901</v>
      </c>
    </row>
    <row r="195" spans="1:20" x14ac:dyDescent="0.25">
      <c r="A195" t="s">
        <v>441</v>
      </c>
      <c r="B195" s="41">
        <v>51480</v>
      </c>
      <c r="C195" t="s">
        <v>1442</v>
      </c>
      <c r="D195" t="s">
        <v>2169</v>
      </c>
      <c r="E195" t="s">
        <v>1892</v>
      </c>
      <c r="F195" s="37">
        <v>124.662877031055</v>
      </c>
      <c r="G195">
        <v>4861.8522042111454</v>
      </c>
      <c r="H195" t="s">
        <v>3549</v>
      </c>
      <c r="I195" s="39" t="s">
        <v>3550</v>
      </c>
      <c r="J195" t="s">
        <v>3268</v>
      </c>
      <c r="K195" t="s">
        <v>2901</v>
      </c>
      <c r="L195" t="s">
        <v>2032</v>
      </c>
      <c r="M195" t="s">
        <v>2901</v>
      </c>
      <c r="N195" s="39" t="s">
        <v>3551</v>
      </c>
      <c r="O195">
        <v>38675</v>
      </c>
      <c r="Q195" t="s">
        <v>2901</v>
      </c>
      <c r="T195" t="s">
        <v>2901</v>
      </c>
    </row>
    <row r="196" spans="1:20" x14ac:dyDescent="0.25">
      <c r="A196" t="s">
        <v>443</v>
      </c>
      <c r="B196" s="41">
        <v>51490</v>
      </c>
      <c r="C196" t="s">
        <v>1443</v>
      </c>
      <c r="D196" t="s">
        <v>2181</v>
      </c>
      <c r="E196" t="s">
        <v>1933</v>
      </c>
      <c r="F196" s="37">
        <v>134.33732771921501</v>
      </c>
      <c r="G196">
        <v>5239.155781049386</v>
      </c>
      <c r="H196" t="s">
        <v>2259</v>
      </c>
      <c r="I196" s="39" t="s">
        <v>2260</v>
      </c>
      <c r="J196" t="s">
        <v>3552</v>
      </c>
      <c r="K196" t="s">
        <v>2901</v>
      </c>
      <c r="L196" t="s">
        <v>2032</v>
      </c>
      <c r="M196" t="s">
        <v>2901</v>
      </c>
      <c r="N196" s="39" t="s">
        <v>3553</v>
      </c>
      <c r="O196">
        <v>38696</v>
      </c>
      <c r="Q196" t="s">
        <v>3554</v>
      </c>
      <c r="T196" t="s">
        <v>2906</v>
      </c>
    </row>
    <row r="197" spans="1:20" x14ac:dyDescent="0.25">
      <c r="A197" t="s">
        <v>445</v>
      </c>
      <c r="B197" s="41">
        <v>51500</v>
      </c>
      <c r="C197" t="s">
        <v>1444</v>
      </c>
      <c r="D197" t="s">
        <v>2096</v>
      </c>
      <c r="E197" t="s">
        <v>1981</v>
      </c>
      <c r="F197" s="37">
        <v>233.48736202836099</v>
      </c>
      <c r="G197">
        <v>9106.0071191060779</v>
      </c>
      <c r="H197" t="s">
        <v>2261</v>
      </c>
      <c r="I197" s="39" t="s">
        <v>2262</v>
      </c>
      <c r="J197" t="s">
        <v>3555</v>
      </c>
      <c r="K197" t="s">
        <v>2901</v>
      </c>
      <c r="L197" t="s">
        <v>1984</v>
      </c>
      <c r="M197" t="s">
        <v>2901</v>
      </c>
      <c r="N197" s="39" t="s">
        <v>3556</v>
      </c>
      <c r="O197">
        <v>38708</v>
      </c>
      <c r="Q197" t="s">
        <v>3557</v>
      </c>
      <c r="T197" t="s">
        <v>2906</v>
      </c>
    </row>
    <row r="198" spans="1:20" x14ac:dyDescent="0.25">
      <c r="A198" t="s">
        <v>447</v>
      </c>
      <c r="B198" s="41">
        <v>51510</v>
      </c>
      <c r="C198" t="s">
        <v>1445</v>
      </c>
      <c r="D198" t="s">
        <v>20</v>
      </c>
      <c r="E198" t="s">
        <v>1902</v>
      </c>
      <c r="F198" s="37">
        <v>74.883016000036207</v>
      </c>
      <c r="G198">
        <v>2920.4376240014121</v>
      </c>
      <c r="H198" t="s">
        <v>3558</v>
      </c>
      <c r="I198" s="39" t="s">
        <v>3558</v>
      </c>
      <c r="J198" t="s">
        <v>3559</v>
      </c>
      <c r="K198" t="s">
        <v>2901</v>
      </c>
      <c r="L198" t="s">
        <v>1984</v>
      </c>
      <c r="M198" t="s">
        <v>2901</v>
      </c>
      <c r="N198" s="39" t="s">
        <v>3560</v>
      </c>
      <c r="O198">
        <v>38720</v>
      </c>
      <c r="Q198" t="s">
        <v>2901</v>
      </c>
      <c r="T198" t="s">
        <v>2901</v>
      </c>
    </row>
    <row r="199" spans="1:20" x14ac:dyDescent="0.25">
      <c r="A199" t="s">
        <v>449</v>
      </c>
      <c r="B199" s="41">
        <v>51520</v>
      </c>
      <c r="C199" t="s">
        <v>1446</v>
      </c>
      <c r="D199" t="s">
        <v>1185</v>
      </c>
      <c r="E199" t="s">
        <v>2000</v>
      </c>
      <c r="F199" s="37">
        <v>199.73</v>
      </c>
      <c r="G199">
        <v>7789.47</v>
      </c>
      <c r="H199" t="s">
        <v>2263</v>
      </c>
      <c r="I199" s="39" t="s">
        <v>2264</v>
      </c>
      <c r="J199" t="s">
        <v>3561</v>
      </c>
      <c r="K199" t="s">
        <v>2901</v>
      </c>
      <c r="L199" t="s">
        <v>1984</v>
      </c>
      <c r="M199" t="s">
        <v>2901</v>
      </c>
      <c r="N199" s="39" t="s">
        <v>3562</v>
      </c>
      <c r="O199">
        <v>38720</v>
      </c>
      <c r="Q199" t="s">
        <v>3563</v>
      </c>
      <c r="T199" t="s">
        <v>2906</v>
      </c>
    </row>
    <row r="200" spans="1:20" x14ac:dyDescent="0.25">
      <c r="A200" t="s">
        <v>451</v>
      </c>
      <c r="B200" s="41">
        <v>51530</v>
      </c>
      <c r="C200" t="s">
        <v>1447</v>
      </c>
      <c r="D200" t="s">
        <v>3016</v>
      </c>
      <c r="E200" t="s">
        <v>1896</v>
      </c>
      <c r="F200" s="37">
        <v>74.883016000036207</v>
      </c>
      <c r="G200">
        <v>2920.4376240014121</v>
      </c>
      <c r="H200" t="s">
        <v>3564</v>
      </c>
      <c r="I200" s="39" t="s">
        <v>3565</v>
      </c>
      <c r="J200" t="s">
        <v>3566</v>
      </c>
      <c r="K200" t="s">
        <v>2901</v>
      </c>
      <c r="L200" t="s">
        <v>1984</v>
      </c>
      <c r="M200" t="s">
        <v>2901</v>
      </c>
      <c r="N200" s="39" t="s">
        <v>3567</v>
      </c>
      <c r="O200">
        <v>38721</v>
      </c>
      <c r="Q200" t="s">
        <v>2901</v>
      </c>
      <c r="T200" t="s">
        <v>2901</v>
      </c>
    </row>
    <row r="201" spans="1:20" x14ac:dyDescent="0.25">
      <c r="A201" t="s">
        <v>453</v>
      </c>
      <c r="B201" s="41">
        <v>51540</v>
      </c>
      <c r="C201" t="s">
        <v>1448</v>
      </c>
      <c r="D201" t="s">
        <v>32</v>
      </c>
      <c r="E201" t="s">
        <v>3135</v>
      </c>
      <c r="F201" s="37">
        <v>74.141599999973593</v>
      </c>
      <c r="G201">
        <v>2891.5223999989703</v>
      </c>
      <c r="H201" t="s">
        <v>3568</v>
      </c>
      <c r="I201" s="39" t="s">
        <v>3568</v>
      </c>
      <c r="J201" t="s">
        <v>3569</v>
      </c>
      <c r="K201" t="s">
        <v>2901</v>
      </c>
      <c r="L201" t="s">
        <v>1984</v>
      </c>
      <c r="M201" t="s">
        <v>2901</v>
      </c>
      <c r="N201" s="39" t="s">
        <v>3570</v>
      </c>
      <c r="O201">
        <v>38721</v>
      </c>
      <c r="Q201" t="s">
        <v>2901</v>
      </c>
      <c r="T201" t="s">
        <v>2901</v>
      </c>
    </row>
    <row r="202" spans="1:20" x14ac:dyDescent="0.25">
      <c r="A202" t="s">
        <v>455</v>
      </c>
      <c r="B202" s="41">
        <v>51550</v>
      </c>
      <c r="C202" t="s">
        <v>1449</v>
      </c>
      <c r="D202" t="s">
        <v>20</v>
      </c>
      <c r="E202" t="s">
        <v>1902</v>
      </c>
      <c r="F202" s="37">
        <v>111.319910458289</v>
      </c>
      <c r="G202">
        <v>4341.4765078732707</v>
      </c>
      <c r="H202" t="s">
        <v>3571</v>
      </c>
      <c r="I202" s="39" t="s">
        <v>3572</v>
      </c>
      <c r="J202" t="s">
        <v>3573</v>
      </c>
      <c r="K202" t="s">
        <v>2901</v>
      </c>
      <c r="L202" t="s">
        <v>1984</v>
      </c>
      <c r="M202" t="s">
        <v>2901</v>
      </c>
      <c r="N202" s="39" t="s">
        <v>3574</v>
      </c>
      <c r="O202">
        <v>38730</v>
      </c>
      <c r="Q202" t="s">
        <v>2901</v>
      </c>
      <c r="T202" t="s">
        <v>2901</v>
      </c>
    </row>
    <row r="203" spans="1:20" x14ac:dyDescent="0.25">
      <c r="A203" t="s">
        <v>457</v>
      </c>
      <c r="B203" s="41">
        <v>51560</v>
      </c>
      <c r="C203" t="s">
        <v>1450</v>
      </c>
      <c r="D203" t="s">
        <v>28</v>
      </c>
      <c r="E203" t="s">
        <v>1995</v>
      </c>
      <c r="F203" s="37">
        <v>120.709999999963</v>
      </c>
      <c r="G203">
        <v>4707.6899999985571</v>
      </c>
      <c r="H203" t="s">
        <v>3575</v>
      </c>
      <c r="I203" s="39" t="s">
        <v>3576</v>
      </c>
      <c r="J203" t="s">
        <v>3577</v>
      </c>
      <c r="K203" t="s">
        <v>2901</v>
      </c>
      <c r="L203" t="s">
        <v>1984</v>
      </c>
      <c r="M203" t="s">
        <v>2901</v>
      </c>
      <c r="N203" s="39" t="s">
        <v>3578</v>
      </c>
      <c r="O203">
        <v>38749</v>
      </c>
      <c r="Q203" t="s">
        <v>2901</v>
      </c>
      <c r="T203" t="s">
        <v>2901</v>
      </c>
    </row>
    <row r="204" spans="1:20" x14ac:dyDescent="0.25">
      <c r="A204" t="s">
        <v>459</v>
      </c>
      <c r="B204" s="41">
        <v>51570</v>
      </c>
      <c r="C204" t="s">
        <v>1451</v>
      </c>
      <c r="D204" t="s">
        <v>17</v>
      </c>
      <c r="E204" t="s">
        <v>1902</v>
      </c>
      <c r="F204" s="37">
        <v>148.07658559812199</v>
      </c>
      <c r="G204">
        <v>5774.9868383267576</v>
      </c>
      <c r="H204" t="s">
        <v>2265</v>
      </c>
      <c r="I204" s="39" t="s">
        <v>2266</v>
      </c>
      <c r="J204" t="s">
        <v>3579</v>
      </c>
      <c r="K204" t="s">
        <v>2901</v>
      </c>
      <c r="L204" t="s">
        <v>1984</v>
      </c>
      <c r="M204" t="s">
        <v>2901</v>
      </c>
      <c r="N204" s="39" t="s">
        <v>3580</v>
      </c>
      <c r="O204">
        <v>38756</v>
      </c>
      <c r="Q204" t="s">
        <v>3581</v>
      </c>
      <c r="T204" t="s">
        <v>2906</v>
      </c>
    </row>
    <row r="205" spans="1:20" x14ac:dyDescent="0.25">
      <c r="A205" t="s">
        <v>1885</v>
      </c>
      <c r="B205" s="41">
        <v>51580</v>
      </c>
      <c r="C205" t="s">
        <v>3582</v>
      </c>
      <c r="D205" t="s">
        <v>49</v>
      </c>
      <c r="E205" t="s">
        <v>1892</v>
      </c>
      <c r="F205" s="37">
        <v>158.38159802078201</v>
      </c>
      <c r="G205">
        <v>6176.8823228104984</v>
      </c>
      <c r="H205" t="s">
        <v>2267</v>
      </c>
      <c r="I205" s="39" t="s">
        <v>2268</v>
      </c>
      <c r="J205" t="s">
        <v>3583</v>
      </c>
      <c r="K205" t="s">
        <v>2901</v>
      </c>
      <c r="L205" t="s">
        <v>2032</v>
      </c>
      <c r="M205" t="s">
        <v>2901</v>
      </c>
      <c r="N205" s="39" t="s">
        <v>3584</v>
      </c>
      <c r="O205">
        <v>38763</v>
      </c>
      <c r="Q205" t="s">
        <v>3585</v>
      </c>
      <c r="T205" t="s">
        <v>2906</v>
      </c>
    </row>
    <row r="206" spans="1:20" x14ac:dyDescent="0.25">
      <c r="A206" t="s">
        <v>463</v>
      </c>
      <c r="B206" s="41">
        <v>51590</v>
      </c>
      <c r="C206" t="s">
        <v>1453</v>
      </c>
      <c r="D206" t="s">
        <v>2376</v>
      </c>
      <c r="E206" t="s">
        <v>2223</v>
      </c>
      <c r="F206" s="37">
        <v>93.119999999995301</v>
      </c>
      <c r="G206">
        <v>3631.679999999817</v>
      </c>
      <c r="H206" t="s">
        <v>3586</v>
      </c>
      <c r="I206" s="39" t="s">
        <v>3586</v>
      </c>
      <c r="J206" t="s">
        <v>3587</v>
      </c>
      <c r="K206" t="s">
        <v>2901</v>
      </c>
      <c r="L206" t="s">
        <v>1984</v>
      </c>
      <c r="M206" t="s">
        <v>2901</v>
      </c>
      <c r="N206" s="39" t="s">
        <v>3588</v>
      </c>
      <c r="O206">
        <v>38770</v>
      </c>
      <c r="Q206" t="s">
        <v>2901</v>
      </c>
      <c r="T206" t="s">
        <v>2901</v>
      </c>
    </row>
    <row r="207" spans="1:20" x14ac:dyDescent="0.25">
      <c r="A207" t="s">
        <v>465</v>
      </c>
      <c r="B207" s="41">
        <v>516</v>
      </c>
      <c r="C207" t="s">
        <v>1454</v>
      </c>
      <c r="D207" t="s">
        <v>18</v>
      </c>
      <c r="E207" t="s">
        <v>1995</v>
      </c>
      <c r="F207" s="37">
        <v>201.35678898415199</v>
      </c>
      <c r="G207">
        <v>7852.9147703819281</v>
      </c>
      <c r="H207" t="s">
        <v>3589</v>
      </c>
      <c r="I207" s="39" t="s">
        <v>3590</v>
      </c>
      <c r="J207" t="s">
        <v>3591</v>
      </c>
      <c r="K207" t="s">
        <v>2901</v>
      </c>
      <c r="L207" t="s">
        <v>1984</v>
      </c>
      <c r="M207" t="s">
        <v>2901</v>
      </c>
      <c r="N207" s="39" t="s">
        <v>3592</v>
      </c>
      <c r="O207">
        <v>31444</v>
      </c>
      <c r="Q207" t="s">
        <v>2901</v>
      </c>
      <c r="T207" t="s">
        <v>2901</v>
      </c>
    </row>
    <row r="208" spans="1:20" x14ac:dyDescent="0.25">
      <c r="A208" t="s">
        <v>467</v>
      </c>
      <c r="B208" s="41">
        <v>51600</v>
      </c>
      <c r="C208" t="s">
        <v>1455</v>
      </c>
      <c r="D208" t="s">
        <v>56</v>
      </c>
      <c r="E208" t="s">
        <v>1902</v>
      </c>
      <c r="F208" s="37">
        <v>133.770000000019</v>
      </c>
      <c r="G208">
        <v>5217.030000000741</v>
      </c>
      <c r="H208" t="s">
        <v>3593</v>
      </c>
      <c r="I208" s="39" t="s">
        <v>3593</v>
      </c>
      <c r="J208" t="s">
        <v>3591</v>
      </c>
      <c r="K208" t="s">
        <v>2901</v>
      </c>
      <c r="L208" t="s">
        <v>1984</v>
      </c>
      <c r="M208" t="s">
        <v>2901</v>
      </c>
      <c r="N208" s="39" t="s">
        <v>3592</v>
      </c>
      <c r="O208">
        <v>38779</v>
      </c>
      <c r="Q208" t="s">
        <v>2901</v>
      </c>
      <c r="T208" t="s">
        <v>2901</v>
      </c>
    </row>
    <row r="209" spans="1:20" x14ac:dyDescent="0.25">
      <c r="A209" t="s">
        <v>469</v>
      </c>
      <c r="B209" s="41">
        <v>51610</v>
      </c>
      <c r="C209" t="s">
        <v>1456</v>
      </c>
      <c r="D209" t="s">
        <v>2376</v>
      </c>
      <c r="E209" t="s">
        <v>1902</v>
      </c>
      <c r="F209" s="37">
        <v>142.51836919934701</v>
      </c>
      <c r="G209">
        <v>5558.2163987745334</v>
      </c>
      <c r="H209" t="s">
        <v>3594</v>
      </c>
      <c r="I209" s="39" t="s">
        <v>3595</v>
      </c>
      <c r="J209" t="s">
        <v>3596</v>
      </c>
      <c r="K209" t="s">
        <v>2901</v>
      </c>
      <c r="L209" t="s">
        <v>1984</v>
      </c>
      <c r="M209" t="s">
        <v>2901</v>
      </c>
      <c r="N209" s="39" t="s">
        <v>3597</v>
      </c>
      <c r="O209">
        <v>38805</v>
      </c>
      <c r="Q209" t="s">
        <v>3598</v>
      </c>
      <c r="T209" t="s">
        <v>2906</v>
      </c>
    </row>
    <row r="210" spans="1:20" x14ac:dyDescent="0.25">
      <c r="A210" t="s">
        <v>471</v>
      </c>
      <c r="B210" s="41">
        <v>51620</v>
      </c>
      <c r="C210" t="s">
        <v>1457</v>
      </c>
      <c r="D210" t="s">
        <v>20</v>
      </c>
      <c r="E210" t="s">
        <v>1902</v>
      </c>
      <c r="F210" s="37">
        <v>100.643156718928</v>
      </c>
      <c r="G210">
        <v>3925.0831120381922</v>
      </c>
      <c r="H210" t="s">
        <v>3599</v>
      </c>
      <c r="I210" s="39" t="s">
        <v>3600</v>
      </c>
      <c r="J210" t="s">
        <v>3601</v>
      </c>
      <c r="K210" t="s">
        <v>2901</v>
      </c>
      <c r="L210" t="s">
        <v>1984</v>
      </c>
      <c r="M210" t="s">
        <v>2901</v>
      </c>
      <c r="N210" s="39" t="s">
        <v>3602</v>
      </c>
      <c r="O210">
        <v>38805</v>
      </c>
      <c r="Q210" t="s">
        <v>2901</v>
      </c>
      <c r="T210" t="s">
        <v>2901</v>
      </c>
    </row>
    <row r="211" spans="1:20" x14ac:dyDescent="0.25">
      <c r="A211" t="s">
        <v>473</v>
      </c>
      <c r="B211" s="41">
        <v>51630</v>
      </c>
      <c r="C211" t="s">
        <v>1458</v>
      </c>
      <c r="D211" t="s">
        <v>20</v>
      </c>
      <c r="E211" t="s">
        <v>1902</v>
      </c>
      <c r="F211" s="37">
        <v>116.549666418063</v>
      </c>
      <c r="G211">
        <v>4545.4369903044571</v>
      </c>
      <c r="H211" t="s">
        <v>3603</v>
      </c>
      <c r="I211" s="39" t="s">
        <v>3604</v>
      </c>
      <c r="J211" t="s">
        <v>3605</v>
      </c>
      <c r="K211" t="s">
        <v>2901</v>
      </c>
      <c r="L211" t="s">
        <v>1984</v>
      </c>
      <c r="M211" t="s">
        <v>2901</v>
      </c>
      <c r="N211" s="39" t="s">
        <v>3606</v>
      </c>
      <c r="O211">
        <v>38805</v>
      </c>
      <c r="Q211" t="s">
        <v>2901</v>
      </c>
      <c r="T211" t="s">
        <v>2901</v>
      </c>
    </row>
    <row r="212" spans="1:20" x14ac:dyDescent="0.25">
      <c r="A212" t="s">
        <v>475</v>
      </c>
      <c r="B212" s="41">
        <v>51640</v>
      </c>
      <c r="C212" t="s">
        <v>1459</v>
      </c>
      <c r="D212" t="s">
        <v>32</v>
      </c>
      <c r="E212" t="s">
        <v>1902</v>
      </c>
      <c r="F212" s="37">
        <v>74.880000000004699</v>
      </c>
      <c r="G212">
        <v>2920.3200000001834</v>
      </c>
      <c r="H212" t="s">
        <v>3607</v>
      </c>
      <c r="I212" s="39" t="s">
        <v>3608</v>
      </c>
      <c r="J212" t="s">
        <v>3609</v>
      </c>
      <c r="K212" t="s">
        <v>2901</v>
      </c>
      <c r="L212" t="s">
        <v>1984</v>
      </c>
      <c r="M212" t="s">
        <v>2901</v>
      </c>
      <c r="N212" s="39" t="s">
        <v>3610</v>
      </c>
      <c r="O212">
        <v>38810</v>
      </c>
      <c r="Q212" t="s">
        <v>2901</v>
      </c>
      <c r="T212" t="s">
        <v>2901</v>
      </c>
    </row>
    <row r="213" spans="1:20" x14ac:dyDescent="0.25">
      <c r="A213" t="s">
        <v>477</v>
      </c>
      <c r="B213" s="41">
        <v>51650</v>
      </c>
      <c r="C213" t="s">
        <v>1460</v>
      </c>
      <c r="D213" t="s">
        <v>20</v>
      </c>
      <c r="E213" t="s">
        <v>1902</v>
      </c>
      <c r="F213" s="37">
        <v>106.83292750315699</v>
      </c>
      <c r="G213">
        <v>4166.4841726231234</v>
      </c>
      <c r="H213" t="s">
        <v>3611</v>
      </c>
      <c r="I213" s="39" t="s">
        <v>3612</v>
      </c>
      <c r="J213" t="s">
        <v>3613</v>
      </c>
      <c r="K213" t="s">
        <v>2901</v>
      </c>
      <c r="L213" t="s">
        <v>1984</v>
      </c>
      <c r="M213" t="s">
        <v>2901</v>
      </c>
      <c r="N213" s="39" t="s">
        <v>3614</v>
      </c>
      <c r="O213">
        <v>38836</v>
      </c>
      <c r="Q213" t="s">
        <v>2901</v>
      </c>
      <c r="T213" t="s">
        <v>2901</v>
      </c>
    </row>
    <row r="214" spans="1:20" x14ac:dyDescent="0.25">
      <c r="A214" t="s">
        <v>479</v>
      </c>
      <c r="B214" s="41">
        <v>51660</v>
      </c>
      <c r="C214" t="s">
        <v>1461</v>
      </c>
      <c r="D214" t="s">
        <v>20</v>
      </c>
      <c r="E214" t="s">
        <v>1902</v>
      </c>
      <c r="F214" s="37">
        <v>74.880000000004699</v>
      </c>
      <c r="G214">
        <v>2920.3200000001834</v>
      </c>
      <c r="H214" t="s">
        <v>3615</v>
      </c>
      <c r="I214" s="39" t="s">
        <v>3616</v>
      </c>
      <c r="J214" t="s">
        <v>3617</v>
      </c>
      <c r="K214" t="s">
        <v>2901</v>
      </c>
      <c r="L214" t="s">
        <v>1984</v>
      </c>
      <c r="M214" t="s">
        <v>2901</v>
      </c>
      <c r="N214" s="39" t="s">
        <v>3618</v>
      </c>
      <c r="O214">
        <v>38812</v>
      </c>
      <c r="Q214" t="s">
        <v>2901</v>
      </c>
      <c r="T214" t="s">
        <v>2901</v>
      </c>
    </row>
    <row r="215" spans="1:20" x14ac:dyDescent="0.25">
      <c r="A215" t="s">
        <v>481</v>
      </c>
      <c r="B215" s="41">
        <v>51670</v>
      </c>
      <c r="C215" t="s">
        <v>1462</v>
      </c>
      <c r="D215" t="s">
        <v>2376</v>
      </c>
      <c r="E215" t="s">
        <v>2223</v>
      </c>
      <c r="F215" s="37">
        <v>74.880000000004699</v>
      </c>
      <c r="G215">
        <v>2920.3200000001834</v>
      </c>
      <c r="H215" t="s">
        <v>3619</v>
      </c>
      <c r="I215" s="39" t="s">
        <v>3620</v>
      </c>
      <c r="J215" t="s">
        <v>3621</v>
      </c>
      <c r="K215" t="s">
        <v>2901</v>
      </c>
      <c r="L215" t="s">
        <v>1984</v>
      </c>
      <c r="M215" t="s">
        <v>2901</v>
      </c>
      <c r="N215" s="39" t="s">
        <v>3622</v>
      </c>
      <c r="O215">
        <v>38812</v>
      </c>
      <c r="Q215" t="s">
        <v>2901</v>
      </c>
      <c r="T215" t="s">
        <v>2901</v>
      </c>
    </row>
    <row r="216" spans="1:20" x14ac:dyDescent="0.25">
      <c r="A216" t="s">
        <v>483</v>
      </c>
      <c r="B216" s="41">
        <v>51680</v>
      </c>
      <c r="C216" t="s">
        <v>1463</v>
      </c>
      <c r="D216" t="s">
        <v>2376</v>
      </c>
      <c r="E216" t="s">
        <v>2223</v>
      </c>
      <c r="F216" s="37">
        <v>94.050000000046595</v>
      </c>
      <c r="G216">
        <v>3667.9500000018174</v>
      </c>
      <c r="H216" t="s">
        <v>3623</v>
      </c>
      <c r="I216" s="39" t="s">
        <v>3624</v>
      </c>
      <c r="J216" t="s">
        <v>3625</v>
      </c>
      <c r="K216" t="s">
        <v>2901</v>
      </c>
      <c r="L216" t="s">
        <v>1984</v>
      </c>
      <c r="M216" t="s">
        <v>2901</v>
      </c>
      <c r="N216" s="39" t="s">
        <v>3626</v>
      </c>
      <c r="O216">
        <v>38817</v>
      </c>
      <c r="Q216" t="s">
        <v>2901</v>
      </c>
      <c r="T216" t="s">
        <v>2901</v>
      </c>
    </row>
    <row r="217" spans="1:20" x14ac:dyDescent="0.25">
      <c r="A217" t="s">
        <v>485</v>
      </c>
      <c r="B217" s="41">
        <v>51690</v>
      </c>
      <c r="C217" t="s">
        <v>1464</v>
      </c>
      <c r="D217" t="s">
        <v>1185</v>
      </c>
      <c r="E217" t="s">
        <v>1902</v>
      </c>
      <c r="F217" s="37">
        <v>148.07658559812199</v>
      </c>
      <c r="G217">
        <v>5774.9868383267576</v>
      </c>
      <c r="H217" t="s">
        <v>2269</v>
      </c>
      <c r="I217" s="39" t="s">
        <v>2270</v>
      </c>
      <c r="J217" t="s">
        <v>3627</v>
      </c>
      <c r="K217" t="s">
        <v>2901</v>
      </c>
      <c r="L217" t="s">
        <v>1984</v>
      </c>
      <c r="M217" t="s">
        <v>2901</v>
      </c>
      <c r="N217" s="39" t="s">
        <v>3628</v>
      </c>
      <c r="O217">
        <v>38814</v>
      </c>
      <c r="Q217" t="s">
        <v>3629</v>
      </c>
      <c r="T217" t="s">
        <v>2906</v>
      </c>
    </row>
    <row r="218" spans="1:20" x14ac:dyDescent="0.25">
      <c r="A218" t="s">
        <v>487</v>
      </c>
      <c r="B218" s="41">
        <v>51700</v>
      </c>
      <c r="C218" t="s">
        <v>1465</v>
      </c>
      <c r="D218" t="s">
        <v>18</v>
      </c>
      <c r="E218" t="s">
        <v>2294</v>
      </c>
      <c r="F218" s="37">
        <v>127.377706580146</v>
      </c>
      <c r="G218">
        <v>4967.7305566256937</v>
      </c>
      <c r="H218" t="s">
        <v>3630</v>
      </c>
      <c r="I218" s="39" t="s">
        <v>3631</v>
      </c>
      <c r="J218" t="s">
        <v>3632</v>
      </c>
      <c r="K218" t="s">
        <v>2901</v>
      </c>
      <c r="L218" t="s">
        <v>1984</v>
      </c>
      <c r="M218" t="s">
        <v>2901</v>
      </c>
      <c r="N218" s="39" t="s">
        <v>3633</v>
      </c>
      <c r="O218">
        <v>38831</v>
      </c>
      <c r="Q218" t="s">
        <v>2901</v>
      </c>
      <c r="T218" t="s">
        <v>2901</v>
      </c>
    </row>
    <row r="219" spans="1:20" x14ac:dyDescent="0.25">
      <c r="A219" t="s">
        <v>489</v>
      </c>
      <c r="B219" s="41">
        <v>51710</v>
      </c>
      <c r="C219" t="s">
        <v>1466</v>
      </c>
      <c r="D219" t="s">
        <v>53</v>
      </c>
      <c r="E219" t="s">
        <v>1902</v>
      </c>
      <c r="F219" s="37">
        <v>148.076804971282</v>
      </c>
      <c r="G219">
        <v>5774.9953938799981</v>
      </c>
      <c r="H219" t="s">
        <v>2271</v>
      </c>
      <c r="I219" s="39" t="s">
        <v>2272</v>
      </c>
      <c r="J219" t="s">
        <v>3634</v>
      </c>
      <c r="K219" t="s">
        <v>2901</v>
      </c>
      <c r="L219" t="s">
        <v>1984</v>
      </c>
      <c r="M219" t="s">
        <v>2901</v>
      </c>
      <c r="N219" s="39" t="s">
        <v>3635</v>
      </c>
      <c r="O219">
        <v>38838</v>
      </c>
      <c r="Q219" t="s">
        <v>3636</v>
      </c>
      <c r="T219" t="s">
        <v>2906</v>
      </c>
    </row>
    <row r="220" spans="1:20" x14ac:dyDescent="0.25">
      <c r="A220" t="s">
        <v>491</v>
      </c>
      <c r="B220" s="41">
        <v>51720</v>
      </c>
      <c r="C220" t="s">
        <v>1467</v>
      </c>
      <c r="D220" t="s">
        <v>56</v>
      </c>
      <c r="E220" t="s">
        <v>1902</v>
      </c>
      <c r="F220" s="37">
        <v>74.880000000004699</v>
      </c>
      <c r="G220">
        <v>2920.3200000001834</v>
      </c>
      <c r="H220" t="s">
        <v>3637</v>
      </c>
      <c r="I220" s="39" t="s">
        <v>3638</v>
      </c>
      <c r="J220" t="s">
        <v>3639</v>
      </c>
      <c r="K220" t="s">
        <v>2901</v>
      </c>
      <c r="L220" t="s">
        <v>1984</v>
      </c>
      <c r="M220" t="s">
        <v>2901</v>
      </c>
      <c r="N220" s="39" t="s">
        <v>3640</v>
      </c>
      <c r="O220">
        <v>38840</v>
      </c>
      <c r="Q220" t="s">
        <v>2901</v>
      </c>
      <c r="T220" t="s">
        <v>2901</v>
      </c>
    </row>
    <row r="221" spans="1:20" x14ac:dyDescent="0.25">
      <c r="A221" t="s">
        <v>493</v>
      </c>
      <c r="B221" s="41">
        <v>51730</v>
      </c>
      <c r="C221" t="s">
        <v>1468</v>
      </c>
      <c r="D221" t="s">
        <v>18</v>
      </c>
      <c r="E221" t="s">
        <v>1902</v>
      </c>
      <c r="F221" s="37">
        <v>148.07658559812199</v>
      </c>
      <c r="G221">
        <v>5774.9868383267576</v>
      </c>
      <c r="H221" t="s">
        <v>2273</v>
      </c>
      <c r="I221" s="39" t="s">
        <v>2274</v>
      </c>
      <c r="J221" t="s">
        <v>3641</v>
      </c>
      <c r="K221" t="s">
        <v>2901</v>
      </c>
      <c r="L221" t="s">
        <v>1984</v>
      </c>
      <c r="M221" t="s">
        <v>2901</v>
      </c>
      <c r="N221" s="39" t="s">
        <v>3642</v>
      </c>
      <c r="O221">
        <v>38849</v>
      </c>
      <c r="Q221" t="s">
        <v>3643</v>
      </c>
      <c r="T221" t="s">
        <v>2906</v>
      </c>
    </row>
    <row r="222" spans="1:20" x14ac:dyDescent="0.25">
      <c r="A222" t="s">
        <v>495</v>
      </c>
      <c r="B222" s="41">
        <v>51740</v>
      </c>
      <c r="C222" t="s">
        <v>1469</v>
      </c>
      <c r="D222" t="s">
        <v>17</v>
      </c>
      <c r="E222" t="s">
        <v>1896</v>
      </c>
      <c r="F222" s="37">
        <v>148.07658559812199</v>
      </c>
      <c r="G222">
        <v>5774.9868383267576</v>
      </c>
      <c r="H222" t="s">
        <v>2275</v>
      </c>
      <c r="I222" s="39" t="s">
        <v>2276</v>
      </c>
      <c r="J222" t="s">
        <v>3644</v>
      </c>
      <c r="K222" t="s">
        <v>2901</v>
      </c>
      <c r="L222" t="s">
        <v>2032</v>
      </c>
      <c r="M222" t="s">
        <v>2901</v>
      </c>
      <c r="N222" s="39" t="s">
        <v>3645</v>
      </c>
      <c r="O222">
        <v>38852</v>
      </c>
      <c r="Q222" t="s">
        <v>3646</v>
      </c>
      <c r="T222" t="s">
        <v>2913</v>
      </c>
    </row>
    <row r="223" spans="1:20" x14ac:dyDescent="0.25">
      <c r="A223" t="s">
        <v>497</v>
      </c>
      <c r="B223" s="41">
        <v>51750</v>
      </c>
      <c r="C223" t="s">
        <v>1470</v>
      </c>
      <c r="D223" t="s">
        <v>3647</v>
      </c>
      <c r="E223" t="s">
        <v>1896</v>
      </c>
      <c r="F223" s="37">
        <v>74.880000000004699</v>
      </c>
      <c r="G223">
        <v>2920.3200000001834</v>
      </c>
      <c r="H223" t="s">
        <v>3648</v>
      </c>
      <c r="I223" s="39" t="s">
        <v>3649</v>
      </c>
      <c r="J223" t="s">
        <v>3650</v>
      </c>
      <c r="K223" t="s">
        <v>2901</v>
      </c>
      <c r="L223" t="s">
        <v>1984</v>
      </c>
      <c r="M223" t="s">
        <v>2901</v>
      </c>
      <c r="N223" s="39" t="s">
        <v>3651</v>
      </c>
      <c r="O223">
        <v>38861</v>
      </c>
      <c r="Q223" t="s">
        <v>2901</v>
      </c>
      <c r="T223" t="s">
        <v>2901</v>
      </c>
    </row>
    <row r="224" spans="1:20" x14ac:dyDescent="0.25">
      <c r="A224" t="s">
        <v>499</v>
      </c>
      <c r="B224" s="41">
        <v>51760</v>
      </c>
      <c r="C224" t="s">
        <v>1471</v>
      </c>
      <c r="D224" t="s">
        <v>3647</v>
      </c>
      <c r="E224" t="s">
        <v>1896</v>
      </c>
      <c r="F224" s="37">
        <v>80.099999999976703</v>
      </c>
      <c r="G224">
        <v>3123.8999999990915</v>
      </c>
      <c r="H224" t="s">
        <v>3652</v>
      </c>
      <c r="I224" s="39" t="s">
        <v>3652</v>
      </c>
      <c r="J224" t="s">
        <v>3653</v>
      </c>
      <c r="K224" t="s">
        <v>2901</v>
      </c>
      <c r="L224" t="s">
        <v>2032</v>
      </c>
      <c r="M224" t="s">
        <v>2901</v>
      </c>
      <c r="N224" s="39" t="s">
        <v>3654</v>
      </c>
      <c r="O224">
        <v>38864</v>
      </c>
      <c r="Q224" t="s">
        <v>2901</v>
      </c>
      <c r="T224" t="s">
        <v>2901</v>
      </c>
    </row>
    <row r="225" spans="1:20" x14ac:dyDescent="0.25">
      <c r="A225" t="s">
        <v>501</v>
      </c>
      <c r="B225" s="41">
        <v>51770</v>
      </c>
      <c r="C225" t="s">
        <v>1472</v>
      </c>
      <c r="D225" t="s">
        <v>2277</v>
      </c>
      <c r="E225" t="s">
        <v>1892</v>
      </c>
      <c r="F225" s="37">
        <v>158.38571497542699</v>
      </c>
      <c r="G225">
        <v>6177.0428840416525</v>
      </c>
      <c r="H225" t="s">
        <v>2278</v>
      </c>
      <c r="I225" s="39" t="s">
        <v>2279</v>
      </c>
      <c r="J225" t="s">
        <v>3655</v>
      </c>
      <c r="K225" t="s">
        <v>2901</v>
      </c>
      <c r="L225" t="s">
        <v>2032</v>
      </c>
      <c r="M225" t="s">
        <v>2901</v>
      </c>
      <c r="N225" s="39" t="s">
        <v>3656</v>
      </c>
      <c r="O225">
        <v>38869</v>
      </c>
      <c r="Q225" t="s">
        <v>3657</v>
      </c>
      <c r="T225" t="s">
        <v>2906</v>
      </c>
    </row>
    <row r="226" spans="1:20" x14ac:dyDescent="0.25">
      <c r="A226" t="s">
        <v>503</v>
      </c>
      <c r="B226" s="41">
        <v>51780</v>
      </c>
      <c r="C226" t="s">
        <v>1473</v>
      </c>
      <c r="D226" t="s">
        <v>17</v>
      </c>
      <c r="E226" t="s">
        <v>1896</v>
      </c>
      <c r="F226" s="37">
        <v>148.07658559812199</v>
      </c>
      <c r="G226">
        <v>5774.9868383267576</v>
      </c>
      <c r="H226" t="s">
        <v>2280</v>
      </c>
      <c r="I226" s="39" t="s">
        <v>2281</v>
      </c>
      <c r="J226" t="s">
        <v>3658</v>
      </c>
      <c r="K226" t="s">
        <v>2901</v>
      </c>
      <c r="L226" t="s">
        <v>2032</v>
      </c>
      <c r="M226" t="s">
        <v>2901</v>
      </c>
      <c r="N226" s="39" t="s">
        <v>3659</v>
      </c>
      <c r="O226">
        <v>38868</v>
      </c>
      <c r="Q226" t="s">
        <v>3660</v>
      </c>
      <c r="T226" t="s">
        <v>2906</v>
      </c>
    </row>
    <row r="227" spans="1:20" x14ac:dyDescent="0.25">
      <c r="A227" t="s">
        <v>505</v>
      </c>
      <c r="B227" s="41">
        <v>51790</v>
      </c>
      <c r="C227" t="s">
        <v>1474</v>
      </c>
      <c r="D227" t="s">
        <v>17</v>
      </c>
      <c r="E227" t="s">
        <v>1892</v>
      </c>
      <c r="F227" s="37">
        <v>158.38571497542699</v>
      </c>
      <c r="G227">
        <v>6177.0428840416525</v>
      </c>
      <c r="H227" t="s">
        <v>2282</v>
      </c>
      <c r="I227" s="39" t="s">
        <v>2283</v>
      </c>
      <c r="J227" t="s">
        <v>3661</v>
      </c>
      <c r="K227" t="s">
        <v>2901</v>
      </c>
      <c r="L227" t="s">
        <v>2032</v>
      </c>
      <c r="M227" t="s">
        <v>2901</v>
      </c>
      <c r="N227" s="39" t="s">
        <v>3662</v>
      </c>
      <c r="O227">
        <v>38869</v>
      </c>
      <c r="Q227" t="s">
        <v>3663</v>
      </c>
      <c r="T227" t="s">
        <v>2906</v>
      </c>
    </row>
    <row r="228" spans="1:20" x14ac:dyDescent="0.25">
      <c r="A228" t="s">
        <v>507</v>
      </c>
      <c r="B228" s="41">
        <v>51800</v>
      </c>
      <c r="C228" t="s">
        <v>1475</v>
      </c>
      <c r="D228" t="s">
        <v>1874</v>
      </c>
      <c r="E228" t="s">
        <v>1892</v>
      </c>
      <c r="F228" s="37">
        <v>158.38571497542699</v>
      </c>
      <c r="G228">
        <v>6177.0428840416525</v>
      </c>
      <c r="H228" t="s">
        <v>2284</v>
      </c>
      <c r="I228" s="39" t="s">
        <v>2285</v>
      </c>
      <c r="J228" t="s">
        <v>3664</v>
      </c>
      <c r="K228" t="s">
        <v>2901</v>
      </c>
      <c r="L228" t="s">
        <v>2032</v>
      </c>
      <c r="M228" t="s">
        <v>2901</v>
      </c>
      <c r="N228" s="39" t="s">
        <v>3665</v>
      </c>
      <c r="O228">
        <v>38859</v>
      </c>
      <c r="Q228" t="s">
        <v>3666</v>
      </c>
      <c r="T228" t="s">
        <v>2906</v>
      </c>
    </row>
    <row r="229" spans="1:20" x14ac:dyDescent="0.25">
      <c r="A229" t="s">
        <v>509</v>
      </c>
      <c r="B229" s="41">
        <v>51810</v>
      </c>
      <c r="C229" t="s">
        <v>1476</v>
      </c>
      <c r="D229" t="s">
        <v>32</v>
      </c>
      <c r="E229" t="s">
        <v>1902</v>
      </c>
      <c r="F229" s="37">
        <v>148.07658559812199</v>
      </c>
      <c r="G229">
        <v>5774.9868383267576</v>
      </c>
      <c r="H229" t="s">
        <v>2286</v>
      </c>
      <c r="I229" s="39" t="s">
        <v>2287</v>
      </c>
      <c r="J229" t="s">
        <v>3667</v>
      </c>
      <c r="K229" t="s">
        <v>2901</v>
      </c>
      <c r="L229" t="s">
        <v>1984</v>
      </c>
      <c r="M229" t="s">
        <v>2901</v>
      </c>
      <c r="N229" s="39" t="s">
        <v>3668</v>
      </c>
      <c r="O229">
        <v>38899</v>
      </c>
      <c r="Q229" t="s">
        <v>3669</v>
      </c>
      <c r="T229" t="s">
        <v>2906</v>
      </c>
    </row>
    <row r="230" spans="1:20" x14ac:dyDescent="0.25">
      <c r="A230" t="s">
        <v>511</v>
      </c>
      <c r="B230" s="41">
        <v>51820</v>
      </c>
      <c r="C230" t="s">
        <v>1477</v>
      </c>
      <c r="D230" t="s">
        <v>56</v>
      </c>
      <c r="E230" t="s">
        <v>1902</v>
      </c>
      <c r="F230" s="37">
        <v>77.800320000038496</v>
      </c>
      <c r="G230">
        <v>3034.2124800015017</v>
      </c>
      <c r="H230" t="s">
        <v>3670</v>
      </c>
      <c r="I230" s="39" t="s">
        <v>3671</v>
      </c>
      <c r="J230" t="s">
        <v>3672</v>
      </c>
      <c r="K230" t="s">
        <v>2901</v>
      </c>
      <c r="L230" t="s">
        <v>1984</v>
      </c>
      <c r="M230" t="s">
        <v>2901</v>
      </c>
      <c r="N230" s="39" t="s">
        <v>3673</v>
      </c>
      <c r="O230">
        <v>38909</v>
      </c>
      <c r="Q230" t="s">
        <v>2901</v>
      </c>
      <c r="T230" t="s">
        <v>2901</v>
      </c>
    </row>
    <row r="231" spans="1:20" x14ac:dyDescent="0.25">
      <c r="A231" t="s">
        <v>513</v>
      </c>
      <c r="B231" s="41">
        <v>51830</v>
      </c>
      <c r="C231" t="s">
        <v>1478</v>
      </c>
      <c r="D231" t="s">
        <v>28</v>
      </c>
      <c r="E231" t="s">
        <v>2248</v>
      </c>
      <c r="F231" s="37">
        <v>226.55283533668299</v>
      </c>
      <c r="G231">
        <v>8835.5605781306367</v>
      </c>
      <c r="H231" t="s">
        <v>2288</v>
      </c>
      <c r="I231" s="39" t="s">
        <v>2289</v>
      </c>
      <c r="J231" t="s">
        <v>3674</v>
      </c>
      <c r="K231" t="s">
        <v>2901</v>
      </c>
      <c r="L231" t="s">
        <v>1984</v>
      </c>
      <c r="M231" t="s">
        <v>2901</v>
      </c>
      <c r="N231" s="39" t="s">
        <v>3675</v>
      </c>
      <c r="O231">
        <v>38924</v>
      </c>
      <c r="Q231" t="s">
        <v>3676</v>
      </c>
      <c r="T231" t="s">
        <v>2906</v>
      </c>
    </row>
    <row r="232" spans="1:20" x14ac:dyDescent="0.25">
      <c r="A232" t="s">
        <v>515</v>
      </c>
      <c r="B232" s="41">
        <v>51840</v>
      </c>
      <c r="C232" t="s">
        <v>1479</v>
      </c>
      <c r="D232" t="s">
        <v>53</v>
      </c>
      <c r="E232" t="s">
        <v>1902</v>
      </c>
      <c r="F232" s="37">
        <v>148.07658559812199</v>
      </c>
      <c r="G232">
        <v>5774.9868383267576</v>
      </c>
      <c r="H232" t="s">
        <v>2290</v>
      </c>
      <c r="I232" s="39" t="s">
        <v>2291</v>
      </c>
      <c r="J232" t="s">
        <v>3677</v>
      </c>
      <c r="K232" t="s">
        <v>2901</v>
      </c>
      <c r="L232" t="s">
        <v>1984</v>
      </c>
      <c r="M232" t="s">
        <v>2901</v>
      </c>
      <c r="N232" s="39" t="s">
        <v>3678</v>
      </c>
      <c r="O232">
        <v>38924</v>
      </c>
      <c r="Q232" t="s">
        <v>3679</v>
      </c>
      <c r="T232" t="s">
        <v>2906</v>
      </c>
    </row>
    <row r="233" spans="1:20" x14ac:dyDescent="0.25">
      <c r="A233" t="s">
        <v>517</v>
      </c>
      <c r="B233" s="41">
        <v>51850</v>
      </c>
      <c r="C233" t="s">
        <v>1480</v>
      </c>
      <c r="D233" t="s">
        <v>2135</v>
      </c>
      <c r="E233" t="s">
        <v>2006</v>
      </c>
      <c r="F233" s="37">
        <v>151.53457496717201</v>
      </c>
      <c r="G233">
        <v>5909.8484237197081</v>
      </c>
      <c r="H233" t="s">
        <v>2292</v>
      </c>
      <c r="I233" s="39" t="s">
        <v>2293</v>
      </c>
      <c r="J233" t="s">
        <v>3205</v>
      </c>
      <c r="K233" t="s">
        <v>2901</v>
      </c>
      <c r="L233" t="s">
        <v>1984</v>
      </c>
      <c r="M233" t="s">
        <v>2901</v>
      </c>
      <c r="N233" s="39" t="s">
        <v>3680</v>
      </c>
      <c r="O233">
        <v>38924</v>
      </c>
      <c r="Q233" t="s">
        <v>3681</v>
      </c>
      <c r="T233" t="s">
        <v>2906</v>
      </c>
    </row>
    <row r="234" spans="1:20" x14ac:dyDescent="0.25">
      <c r="A234" t="s">
        <v>519</v>
      </c>
      <c r="B234" s="41">
        <v>51860</v>
      </c>
      <c r="C234" t="s">
        <v>1481</v>
      </c>
      <c r="D234" t="s">
        <v>50</v>
      </c>
      <c r="E234" t="s">
        <v>2294</v>
      </c>
      <c r="F234" s="37">
        <v>161.83000000000001</v>
      </c>
      <c r="G234">
        <v>6311.3700000000008</v>
      </c>
      <c r="H234" t="s">
        <v>2295</v>
      </c>
      <c r="I234" s="39" t="s">
        <v>2296</v>
      </c>
      <c r="J234" t="s">
        <v>3682</v>
      </c>
      <c r="K234" t="s">
        <v>2901</v>
      </c>
      <c r="L234" t="s">
        <v>1984</v>
      </c>
      <c r="M234" t="s">
        <v>2901</v>
      </c>
      <c r="N234" s="39" t="s">
        <v>3683</v>
      </c>
      <c r="O234">
        <v>38930</v>
      </c>
      <c r="Q234" t="s">
        <v>3684</v>
      </c>
      <c r="T234" t="s">
        <v>2906</v>
      </c>
    </row>
    <row r="235" spans="1:20" x14ac:dyDescent="0.25">
      <c r="A235" t="s">
        <v>521</v>
      </c>
      <c r="B235" s="41">
        <v>51870</v>
      </c>
      <c r="C235" t="s">
        <v>1482</v>
      </c>
      <c r="D235" t="s">
        <v>55</v>
      </c>
      <c r="E235" t="s">
        <v>1902</v>
      </c>
      <c r="F235" s="37">
        <v>128.86521403777201</v>
      </c>
      <c r="G235">
        <v>5025.7433474731079</v>
      </c>
      <c r="H235" t="s">
        <v>3685</v>
      </c>
      <c r="I235" s="39" t="s">
        <v>3686</v>
      </c>
      <c r="J235" t="s">
        <v>3687</v>
      </c>
      <c r="K235" t="s">
        <v>2901</v>
      </c>
      <c r="L235" t="s">
        <v>1984</v>
      </c>
      <c r="M235" t="s">
        <v>2901</v>
      </c>
      <c r="N235" s="39" t="s">
        <v>3688</v>
      </c>
      <c r="O235">
        <v>38930</v>
      </c>
      <c r="Q235" t="s">
        <v>2901</v>
      </c>
      <c r="T235" t="s">
        <v>2901</v>
      </c>
    </row>
    <row r="236" spans="1:20" x14ac:dyDescent="0.25">
      <c r="A236" t="s">
        <v>523</v>
      </c>
      <c r="B236" s="41">
        <v>51880</v>
      </c>
      <c r="C236" t="s">
        <v>1483</v>
      </c>
      <c r="D236" t="s">
        <v>17</v>
      </c>
      <c r="E236" t="s">
        <v>1896</v>
      </c>
      <c r="F236" s="37">
        <v>148.07658559812199</v>
      </c>
      <c r="G236">
        <v>5774.9868383267576</v>
      </c>
      <c r="H236" t="s">
        <v>2297</v>
      </c>
      <c r="I236" s="39" t="s">
        <v>2298</v>
      </c>
      <c r="J236" t="s">
        <v>3689</v>
      </c>
      <c r="K236" t="s">
        <v>2901</v>
      </c>
      <c r="L236" t="s">
        <v>2032</v>
      </c>
      <c r="M236" t="s">
        <v>2901</v>
      </c>
      <c r="N236" s="39" t="s">
        <v>3690</v>
      </c>
      <c r="O236">
        <v>38929</v>
      </c>
      <c r="Q236" t="s">
        <v>3691</v>
      </c>
      <c r="T236" t="s">
        <v>2906</v>
      </c>
    </row>
    <row r="237" spans="1:20" x14ac:dyDescent="0.25">
      <c r="A237" t="s">
        <v>525</v>
      </c>
      <c r="B237" s="41">
        <v>51890</v>
      </c>
      <c r="C237" t="s">
        <v>1484</v>
      </c>
      <c r="D237" t="s">
        <v>1808</v>
      </c>
      <c r="E237" t="s">
        <v>1933</v>
      </c>
      <c r="F237" s="37">
        <v>70.589999999967404</v>
      </c>
      <c r="G237">
        <v>2753.0099999987292</v>
      </c>
      <c r="H237" t="s">
        <v>3692</v>
      </c>
      <c r="I237" s="39" t="s">
        <v>3693</v>
      </c>
      <c r="J237" t="s">
        <v>3694</v>
      </c>
      <c r="K237" t="s">
        <v>2901</v>
      </c>
      <c r="L237" t="s">
        <v>2032</v>
      </c>
      <c r="M237" t="s">
        <v>2901</v>
      </c>
      <c r="N237" s="39" t="s">
        <v>3695</v>
      </c>
      <c r="O237">
        <v>38930</v>
      </c>
      <c r="Q237" t="s">
        <v>2901</v>
      </c>
      <c r="T237" t="s">
        <v>2901</v>
      </c>
    </row>
    <row r="238" spans="1:20" x14ac:dyDescent="0.25">
      <c r="A238" t="s">
        <v>527</v>
      </c>
      <c r="B238" s="41">
        <v>51900</v>
      </c>
      <c r="C238" t="s">
        <v>1485</v>
      </c>
      <c r="D238" t="s">
        <v>20</v>
      </c>
      <c r="E238" t="s">
        <v>1902</v>
      </c>
      <c r="F238" s="37">
        <v>74.880000000004699</v>
      </c>
      <c r="G238">
        <v>2920.3200000001834</v>
      </c>
      <c r="H238" t="s">
        <v>3696</v>
      </c>
      <c r="I238" s="39" t="s">
        <v>3696</v>
      </c>
      <c r="J238" t="s">
        <v>3697</v>
      </c>
      <c r="K238" t="s">
        <v>2901</v>
      </c>
      <c r="L238" t="s">
        <v>1984</v>
      </c>
      <c r="M238" t="s">
        <v>2901</v>
      </c>
      <c r="N238" s="39" t="s">
        <v>3698</v>
      </c>
      <c r="O238">
        <v>38930</v>
      </c>
      <c r="Q238" t="s">
        <v>2901</v>
      </c>
      <c r="T238" t="s">
        <v>2901</v>
      </c>
    </row>
    <row r="239" spans="1:20" x14ac:dyDescent="0.25">
      <c r="A239" t="s">
        <v>529</v>
      </c>
      <c r="B239" s="41">
        <v>51910</v>
      </c>
      <c r="C239" t="s">
        <v>1486</v>
      </c>
      <c r="D239" t="s">
        <v>20</v>
      </c>
      <c r="E239" t="s">
        <v>1902</v>
      </c>
      <c r="F239" s="37">
        <v>91.718864119960898</v>
      </c>
      <c r="G239">
        <v>3577.0357006784748</v>
      </c>
      <c r="H239" t="s">
        <v>3699</v>
      </c>
      <c r="I239" s="39" t="s">
        <v>3699</v>
      </c>
      <c r="J239" t="s">
        <v>3700</v>
      </c>
      <c r="K239" t="s">
        <v>2901</v>
      </c>
      <c r="L239" t="s">
        <v>1984</v>
      </c>
      <c r="M239" t="s">
        <v>2901</v>
      </c>
      <c r="N239" s="39" t="s">
        <v>3701</v>
      </c>
      <c r="O239">
        <v>38931</v>
      </c>
      <c r="Q239" t="s">
        <v>2901</v>
      </c>
      <c r="T239" t="s">
        <v>2901</v>
      </c>
    </row>
    <row r="240" spans="1:20" x14ac:dyDescent="0.25">
      <c r="A240" t="s">
        <v>531</v>
      </c>
      <c r="B240" s="41">
        <v>51920</v>
      </c>
      <c r="C240" t="s">
        <v>1487</v>
      </c>
      <c r="D240" t="s">
        <v>20</v>
      </c>
      <c r="E240" t="s">
        <v>1902</v>
      </c>
      <c r="F240" s="37">
        <v>74.880000000004699</v>
      </c>
      <c r="G240">
        <v>2920.3200000001834</v>
      </c>
      <c r="H240" t="s">
        <v>3702</v>
      </c>
      <c r="I240" s="39" t="s">
        <v>3703</v>
      </c>
      <c r="J240" t="s">
        <v>3704</v>
      </c>
      <c r="K240" t="s">
        <v>2901</v>
      </c>
      <c r="L240" t="s">
        <v>1984</v>
      </c>
      <c r="M240" t="s">
        <v>2901</v>
      </c>
      <c r="N240" s="39" t="s">
        <v>3705</v>
      </c>
      <c r="O240">
        <v>38931</v>
      </c>
      <c r="Q240" t="s">
        <v>2901</v>
      </c>
      <c r="T240" t="s">
        <v>2901</v>
      </c>
    </row>
    <row r="241" spans="1:20" x14ac:dyDescent="0.25">
      <c r="A241" t="s">
        <v>533</v>
      </c>
      <c r="B241" s="41">
        <v>51930</v>
      </c>
      <c r="C241" t="s">
        <v>1488</v>
      </c>
      <c r="D241" t="s">
        <v>14</v>
      </c>
      <c r="E241" t="s">
        <v>1933</v>
      </c>
      <c r="F241" s="37">
        <v>134.348634233751</v>
      </c>
      <c r="G241">
        <v>5239.5967351162899</v>
      </c>
      <c r="H241" t="s">
        <v>2299</v>
      </c>
      <c r="I241" s="39" t="s">
        <v>2300</v>
      </c>
      <c r="J241" t="s">
        <v>3706</v>
      </c>
      <c r="K241" t="s">
        <v>2901</v>
      </c>
      <c r="L241" t="s">
        <v>2032</v>
      </c>
      <c r="M241" t="s">
        <v>2901</v>
      </c>
      <c r="N241" s="39" t="s">
        <v>3707</v>
      </c>
      <c r="O241">
        <v>38954</v>
      </c>
      <c r="Q241" t="s">
        <v>3708</v>
      </c>
      <c r="T241" t="s">
        <v>2906</v>
      </c>
    </row>
    <row r="242" spans="1:20" x14ac:dyDescent="0.25">
      <c r="A242" t="s">
        <v>535</v>
      </c>
      <c r="B242" s="41">
        <v>51940</v>
      </c>
      <c r="C242" t="s">
        <v>1489</v>
      </c>
      <c r="D242" t="s">
        <v>20</v>
      </c>
      <c r="E242" t="s">
        <v>1902</v>
      </c>
      <c r="F242" s="37">
        <v>91.718864119960898</v>
      </c>
      <c r="G242">
        <v>3577.0357006784748</v>
      </c>
      <c r="H242" t="s">
        <v>3709</v>
      </c>
      <c r="I242" s="39" t="s">
        <v>3710</v>
      </c>
      <c r="J242" t="s">
        <v>3711</v>
      </c>
      <c r="K242" t="s">
        <v>2901</v>
      </c>
      <c r="L242" t="s">
        <v>1984</v>
      </c>
      <c r="M242" t="s">
        <v>2901</v>
      </c>
      <c r="N242" s="39" t="s">
        <v>3712</v>
      </c>
      <c r="O242">
        <v>38961</v>
      </c>
      <c r="Q242" t="s">
        <v>2901</v>
      </c>
      <c r="T242" t="s">
        <v>2901</v>
      </c>
    </row>
    <row r="243" spans="1:20" x14ac:dyDescent="0.25">
      <c r="A243" t="s">
        <v>537</v>
      </c>
      <c r="B243" s="41">
        <v>51950</v>
      </c>
      <c r="C243" t="s">
        <v>1490</v>
      </c>
      <c r="D243" t="s">
        <v>13</v>
      </c>
      <c r="E243" t="s">
        <v>1989</v>
      </c>
      <c r="F243" s="37">
        <v>154.95834457164801</v>
      </c>
      <c r="G243">
        <v>6043.3754382942725</v>
      </c>
      <c r="H243" t="s">
        <v>2301</v>
      </c>
      <c r="I243" s="39" t="s">
        <v>2302</v>
      </c>
      <c r="J243" t="s">
        <v>3713</v>
      </c>
      <c r="K243" t="s">
        <v>2901</v>
      </c>
      <c r="L243" t="s">
        <v>1984</v>
      </c>
      <c r="M243" t="s">
        <v>2901</v>
      </c>
      <c r="N243" s="39" t="s">
        <v>3714</v>
      </c>
      <c r="O243">
        <v>38961</v>
      </c>
      <c r="Q243" t="s">
        <v>3715</v>
      </c>
      <c r="T243" t="s">
        <v>2906</v>
      </c>
    </row>
    <row r="244" spans="1:20" x14ac:dyDescent="0.25">
      <c r="A244" t="s">
        <v>539</v>
      </c>
      <c r="B244" s="41">
        <v>51960</v>
      </c>
      <c r="C244" t="s">
        <v>1491</v>
      </c>
      <c r="D244" t="s">
        <v>2376</v>
      </c>
      <c r="E244" t="s">
        <v>2223</v>
      </c>
      <c r="F244" s="37">
        <v>115.205859324429</v>
      </c>
      <c r="G244">
        <v>4493.0285136527309</v>
      </c>
      <c r="H244" t="s">
        <v>3716</v>
      </c>
      <c r="I244" s="39" t="s">
        <v>3717</v>
      </c>
      <c r="J244" t="s">
        <v>3718</v>
      </c>
      <c r="K244" t="s">
        <v>2901</v>
      </c>
      <c r="L244" t="s">
        <v>2032</v>
      </c>
      <c r="M244" t="s">
        <v>2901</v>
      </c>
      <c r="N244" s="39" t="s">
        <v>3719</v>
      </c>
      <c r="O244">
        <v>38964</v>
      </c>
      <c r="Q244" t="s">
        <v>2901</v>
      </c>
      <c r="T244" t="s">
        <v>2901</v>
      </c>
    </row>
    <row r="245" spans="1:20" x14ac:dyDescent="0.25">
      <c r="A245" t="s">
        <v>541</v>
      </c>
      <c r="B245" s="41">
        <v>51970</v>
      </c>
      <c r="C245" t="s">
        <v>1492</v>
      </c>
      <c r="D245" t="s">
        <v>13</v>
      </c>
      <c r="E245" t="s">
        <v>1989</v>
      </c>
      <c r="F245" s="37">
        <v>154.95834457164801</v>
      </c>
      <c r="G245">
        <v>6043.3754382942725</v>
      </c>
      <c r="H245" t="s">
        <v>2303</v>
      </c>
      <c r="I245" s="39" t="s">
        <v>2304</v>
      </c>
      <c r="J245" t="s">
        <v>3720</v>
      </c>
      <c r="K245" t="s">
        <v>2901</v>
      </c>
      <c r="L245" t="s">
        <v>1984</v>
      </c>
      <c r="M245" t="s">
        <v>2901</v>
      </c>
      <c r="N245" s="39" t="s">
        <v>3721</v>
      </c>
      <c r="O245">
        <v>38966</v>
      </c>
      <c r="Q245" t="s">
        <v>3722</v>
      </c>
      <c r="T245" t="s">
        <v>2906</v>
      </c>
    </row>
    <row r="246" spans="1:20" x14ac:dyDescent="0.25">
      <c r="A246" t="s">
        <v>543</v>
      </c>
      <c r="B246" s="41">
        <v>51980</v>
      </c>
      <c r="C246" t="s">
        <v>1493</v>
      </c>
      <c r="D246" t="s">
        <v>17</v>
      </c>
      <c r="E246" t="s">
        <v>1896</v>
      </c>
      <c r="F246" s="37">
        <v>148.08064286489099</v>
      </c>
      <c r="G246">
        <v>5775.1450717307489</v>
      </c>
      <c r="H246" t="s">
        <v>2305</v>
      </c>
      <c r="I246" s="39" t="s">
        <v>2306</v>
      </c>
      <c r="J246" t="s">
        <v>3723</v>
      </c>
      <c r="K246" t="s">
        <v>2901</v>
      </c>
      <c r="L246" t="s">
        <v>2032</v>
      </c>
      <c r="M246" t="s">
        <v>2901</v>
      </c>
      <c r="N246" s="39" t="s">
        <v>3724</v>
      </c>
      <c r="O246">
        <v>38967</v>
      </c>
      <c r="Q246" t="s">
        <v>3725</v>
      </c>
      <c r="T246" t="s">
        <v>2906</v>
      </c>
    </row>
    <row r="247" spans="1:20" x14ac:dyDescent="0.25">
      <c r="A247" t="s">
        <v>545</v>
      </c>
      <c r="B247" s="41">
        <v>51990</v>
      </c>
      <c r="C247" t="s">
        <v>1494</v>
      </c>
      <c r="D247" t="s">
        <v>17</v>
      </c>
      <c r="E247" t="s">
        <v>1896</v>
      </c>
      <c r="F247" s="37">
        <v>148.078419432815</v>
      </c>
      <c r="G247">
        <v>5775.058357879785</v>
      </c>
      <c r="H247" t="s">
        <v>2307</v>
      </c>
      <c r="I247" s="39" t="s">
        <v>2308</v>
      </c>
      <c r="J247" t="s">
        <v>3726</v>
      </c>
      <c r="K247" t="s">
        <v>2901</v>
      </c>
      <c r="L247" t="s">
        <v>2032</v>
      </c>
      <c r="M247" t="s">
        <v>2901</v>
      </c>
      <c r="N247" s="39" t="s">
        <v>3727</v>
      </c>
      <c r="O247">
        <v>38973</v>
      </c>
      <c r="Q247" t="s">
        <v>3728</v>
      </c>
      <c r="T247" t="s">
        <v>2906</v>
      </c>
    </row>
    <row r="248" spans="1:20" x14ac:dyDescent="0.25">
      <c r="A248" t="s">
        <v>547</v>
      </c>
      <c r="B248" s="41">
        <v>52000</v>
      </c>
      <c r="C248" t="s">
        <v>1495</v>
      </c>
      <c r="D248" t="s">
        <v>1808</v>
      </c>
      <c r="E248" t="s">
        <v>2006</v>
      </c>
      <c r="F248" s="37">
        <v>84.073600000003395</v>
      </c>
      <c r="G248">
        <v>3278.8704000001326</v>
      </c>
      <c r="H248" t="s">
        <v>3729</v>
      </c>
      <c r="I248" s="39" t="s">
        <v>3730</v>
      </c>
      <c r="J248" t="s">
        <v>3731</v>
      </c>
      <c r="K248" t="s">
        <v>2901</v>
      </c>
      <c r="L248" t="s">
        <v>1984</v>
      </c>
      <c r="M248" t="s">
        <v>2901</v>
      </c>
      <c r="N248" s="39" t="s">
        <v>3732</v>
      </c>
      <c r="O248">
        <v>38976</v>
      </c>
      <c r="Q248" t="s">
        <v>2901</v>
      </c>
      <c r="T248" t="s">
        <v>2901</v>
      </c>
    </row>
    <row r="249" spans="1:20" x14ac:dyDescent="0.25">
      <c r="A249" t="s">
        <v>549</v>
      </c>
      <c r="B249" s="41">
        <v>52010</v>
      </c>
      <c r="C249" t="s">
        <v>1496</v>
      </c>
      <c r="D249" t="s">
        <v>2058</v>
      </c>
      <c r="E249" t="s">
        <v>1902</v>
      </c>
      <c r="F249" s="37">
        <v>106.83408960001501</v>
      </c>
      <c r="G249">
        <v>4166.5294944005855</v>
      </c>
      <c r="H249" t="s">
        <v>3733</v>
      </c>
      <c r="I249" s="39" t="s">
        <v>3734</v>
      </c>
      <c r="J249" t="s">
        <v>3735</v>
      </c>
      <c r="K249" t="s">
        <v>2901</v>
      </c>
      <c r="L249" t="s">
        <v>1984</v>
      </c>
      <c r="M249" t="s">
        <v>2901</v>
      </c>
      <c r="N249" s="39" t="s">
        <v>3736</v>
      </c>
      <c r="O249">
        <v>38976</v>
      </c>
      <c r="Q249" t="s">
        <v>2901</v>
      </c>
      <c r="T249" t="s">
        <v>2901</v>
      </c>
    </row>
    <row r="250" spans="1:20" x14ac:dyDescent="0.25">
      <c r="A250" t="s">
        <v>551</v>
      </c>
      <c r="B250" s="41">
        <v>52020</v>
      </c>
      <c r="C250" t="s">
        <v>1497</v>
      </c>
      <c r="D250" t="s">
        <v>13</v>
      </c>
      <c r="E250" t="s">
        <v>2108</v>
      </c>
      <c r="F250" s="37">
        <v>158.38362436337999</v>
      </c>
      <c r="G250">
        <v>6176.9613501718204</v>
      </c>
      <c r="H250" t="s">
        <v>2309</v>
      </c>
      <c r="I250" s="39" t="s">
        <v>2310</v>
      </c>
      <c r="J250" t="s">
        <v>3737</v>
      </c>
      <c r="K250" t="s">
        <v>2901</v>
      </c>
      <c r="L250" t="s">
        <v>1984</v>
      </c>
      <c r="M250" t="s">
        <v>2901</v>
      </c>
      <c r="N250" s="39" t="s">
        <v>3738</v>
      </c>
      <c r="O250">
        <v>38979</v>
      </c>
      <c r="Q250" t="s">
        <v>3739</v>
      </c>
      <c r="T250" t="s">
        <v>2906</v>
      </c>
    </row>
    <row r="251" spans="1:20" x14ac:dyDescent="0.25">
      <c r="A251" t="s">
        <v>553</v>
      </c>
      <c r="B251" s="41">
        <v>52030</v>
      </c>
      <c r="C251" t="s">
        <v>1498</v>
      </c>
      <c r="D251" t="s">
        <v>32</v>
      </c>
      <c r="E251" t="s">
        <v>2006</v>
      </c>
      <c r="F251" s="37">
        <v>79</v>
      </c>
      <c r="G251">
        <v>3081</v>
      </c>
      <c r="H251" t="s">
        <v>3740</v>
      </c>
      <c r="I251" s="39" t="s">
        <v>3741</v>
      </c>
      <c r="J251" t="s">
        <v>3742</v>
      </c>
      <c r="K251" t="s">
        <v>2901</v>
      </c>
      <c r="L251" t="s">
        <v>1984</v>
      </c>
      <c r="M251" t="s">
        <v>2901</v>
      </c>
      <c r="N251" s="39" t="s">
        <v>3743</v>
      </c>
      <c r="O251">
        <v>38989</v>
      </c>
      <c r="Q251" t="s">
        <v>2901</v>
      </c>
      <c r="T251" t="s">
        <v>2901</v>
      </c>
    </row>
    <row r="252" spans="1:20" x14ac:dyDescent="0.25">
      <c r="A252" t="s">
        <v>555</v>
      </c>
      <c r="B252" s="41">
        <v>52040</v>
      </c>
      <c r="C252" t="s">
        <v>1499</v>
      </c>
      <c r="D252" t="s">
        <v>18</v>
      </c>
      <c r="E252" t="s">
        <v>1902</v>
      </c>
      <c r="F252" s="37">
        <v>79</v>
      </c>
      <c r="G252">
        <v>3081</v>
      </c>
      <c r="H252" t="s">
        <v>3744</v>
      </c>
      <c r="I252" s="39" t="s">
        <v>3745</v>
      </c>
      <c r="J252" t="s">
        <v>3746</v>
      </c>
      <c r="K252" t="s">
        <v>2901</v>
      </c>
      <c r="L252" t="s">
        <v>1984</v>
      </c>
      <c r="M252" t="s">
        <v>2901</v>
      </c>
      <c r="N252" s="39" t="s">
        <v>3747</v>
      </c>
      <c r="O252">
        <v>38991</v>
      </c>
      <c r="Q252" t="s">
        <v>2901</v>
      </c>
      <c r="T252" t="s">
        <v>2901</v>
      </c>
    </row>
    <row r="253" spans="1:20" x14ac:dyDescent="0.25">
      <c r="A253" t="s">
        <v>557</v>
      </c>
      <c r="B253" s="41">
        <v>52050</v>
      </c>
      <c r="C253" t="s">
        <v>1500</v>
      </c>
      <c r="D253" t="s">
        <v>17</v>
      </c>
      <c r="E253" t="s">
        <v>1896</v>
      </c>
      <c r="F253" s="37">
        <v>148.07658559812199</v>
      </c>
      <c r="G253">
        <v>5774.9868383267576</v>
      </c>
      <c r="H253" t="s">
        <v>2311</v>
      </c>
      <c r="I253" s="39" t="s">
        <v>2312</v>
      </c>
      <c r="J253" t="s">
        <v>3748</v>
      </c>
      <c r="K253" t="s">
        <v>2901</v>
      </c>
      <c r="L253" t="s">
        <v>2032</v>
      </c>
      <c r="M253" t="s">
        <v>2901</v>
      </c>
      <c r="N253" s="39" t="s">
        <v>3749</v>
      </c>
      <c r="O253">
        <v>38991</v>
      </c>
      <c r="Q253" t="s">
        <v>3750</v>
      </c>
      <c r="T253" t="s">
        <v>2906</v>
      </c>
    </row>
    <row r="254" spans="1:20" x14ac:dyDescent="0.25">
      <c r="A254" t="s">
        <v>559</v>
      </c>
      <c r="B254" s="41">
        <v>52060</v>
      </c>
      <c r="C254" t="s">
        <v>1249</v>
      </c>
      <c r="D254" t="s">
        <v>17</v>
      </c>
      <c r="E254" t="s">
        <v>1892</v>
      </c>
      <c r="F254" s="37">
        <v>158.38571497542699</v>
      </c>
      <c r="G254">
        <v>6177.0428840416525</v>
      </c>
      <c r="H254" t="s">
        <v>2313</v>
      </c>
      <c r="I254" s="39" t="s">
        <v>2314</v>
      </c>
      <c r="J254" t="s">
        <v>3140</v>
      </c>
      <c r="K254" t="s">
        <v>2901</v>
      </c>
      <c r="L254" t="s">
        <v>2032</v>
      </c>
      <c r="M254" t="s">
        <v>2901</v>
      </c>
      <c r="N254" s="39" t="s">
        <v>3751</v>
      </c>
      <c r="O254">
        <v>38991</v>
      </c>
      <c r="Q254" t="s">
        <v>3752</v>
      </c>
      <c r="T254" t="s">
        <v>2906</v>
      </c>
    </row>
    <row r="255" spans="1:20" x14ac:dyDescent="0.25">
      <c r="A255" t="s">
        <v>561</v>
      </c>
      <c r="B255" s="41">
        <v>52070</v>
      </c>
      <c r="C255" t="s">
        <v>1501</v>
      </c>
      <c r="D255" t="s">
        <v>28</v>
      </c>
      <c r="E255" t="s">
        <v>2315</v>
      </c>
      <c r="F255" s="37">
        <v>148.07658559812199</v>
      </c>
      <c r="G255">
        <v>5774.9868383267576</v>
      </c>
      <c r="H255" t="s">
        <v>2316</v>
      </c>
      <c r="I255" s="39" t="s">
        <v>2317</v>
      </c>
      <c r="J255" t="s">
        <v>3753</v>
      </c>
      <c r="K255" t="s">
        <v>2901</v>
      </c>
      <c r="L255" t="s">
        <v>1984</v>
      </c>
      <c r="M255" t="s">
        <v>2901</v>
      </c>
      <c r="N255" s="39" t="s">
        <v>3754</v>
      </c>
      <c r="O255">
        <v>38991</v>
      </c>
      <c r="Q255" t="s">
        <v>3755</v>
      </c>
      <c r="T255" t="s">
        <v>2906</v>
      </c>
    </row>
    <row r="256" spans="1:20" x14ac:dyDescent="0.25">
      <c r="A256" t="s">
        <v>563</v>
      </c>
      <c r="B256" s="41">
        <v>52080</v>
      </c>
      <c r="C256" t="s">
        <v>1502</v>
      </c>
      <c r="D256" t="s">
        <v>56</v>
      </c>
      <c r="E256" t="s">
        <v>2003</v>
      </c>
      <c r="F256" s="37">
        <v>154.96692353340899</v>
      </c>
      <c r="G256">
        <v>6043.7100178029514</v>
      </c>
      <c r="H256" t="s">
        <v>2318</v>
      </c>
      <c r="I256" s="39" t="s">
        <v>2319</v>
      </c>
      <c r="J256" t="s">
        <v>3756</v>
      </c>
      <c r="K256" t="s">
        <v>2901</v>
      </c>
      <c r="L256" t="s">
        <v>1984</v>
      </c>
      <c r="M256" t="s">
        <v>2901</v>
      </c>
      <c r="N256" s="39" t="s">
        <v>3757</v>
      </c>
      <c r="O256">
        <v>38993</v>
      </c>
      <c r="Q256" t="s">
        <v>3758</v>
      </c>
      <c r="T256" t="s">
        <v>2906</v>
      </c>
    </row>
    <row r="257" spans="1:20" x14ac:dyDescent="0.25">
      <c r="A257" t="s">
        <v>565</v>
      </c>
      <c r="B257" s="41">
        <v>52090</v>
      </c>
      <c r="C257" t="s">
        <v>1503</v>
      </c>
      <c r="D257" t="s">
        <v>28</v>
      </c>
      <c r="E257" t="s">
        <v>2320</v>
      </c>
      <c r="F257" s="37">
        <v>148.07658559812199</v>
      </c>
      <c r="G257">
        <v>5774.9868383267576</v>
      </c>
      <c r="H257" t="s">
        <v>2321</v>
      </c>
      <c r="I257" s="39" t="s">
        <v>2322</v>
      </c>
      <c r="J257" t="s">
        <v>3759</v>
      </c>
      <c r="K257" t="s">
        <v>2901</v>
      </c>
      <c r="L257" t="s">
        <v>1984</v>
      </c>
      <c r="M257" t="s">
        <v>2901</v>
      </c>
      <c r="N257" s="39" t="s">
        <v>3760</v>
      </c>
      <c r="O257">
        <v>38999</v>
      </c>
      <c r="Q257" t="s">
        <v>3761</v>
      </c>
      <c r="T257" t="s">
        <v>2906</v>
      </c>
    </row>
    <row r="258" spans="1:20" x14ac:dyDescent="0.25">
      <c r="A258" t="s">
        <v>567</v>
      </c>
      <c r="B258" s="41">
        <v>52100</v>
      </c>
      <c r="C258" t="s">
        <v>1504</v>
      </c>
      <c r="D258" t="s">
        <v>20</v>
      </c>
      <c r="E258" t="s">
        <v>1902</v>
      </c>
      <c r="F258" s="37">
        <v>79</v>
      </c>
      <c r="G258">
        <v>3081</v>
      </c>
      <c r="H258" t="s">
        <v>3762</v>
      </c>
      <c r="I258" s="39" t="s">
        <v>3763</v>
      </c>
      <c r="J258" t="s">
        <v>3764</v>
      </c>
      <c r="K258" t="s">
        <v>2901</v>
      </c>
      <c r="L258" t="s">
        <v>1984</v>
      </c>
      <c r="M258" t="s">
        <v>2901</v>
      </c>
      <c r="N258" s="39" t="s">
        <v>3765</v>
      </c>
      <c r="O258">
        <v>39003</v>
      </c>
      <c r="Q258" t="s">
        <v>2901</v>
      </c>
      <c r="T258" t="s">
        <v>2901</v>
      </c>
    </row>
    <row r="259" spans="1:20" x14ac:dyDescent="0.25">
      <c r="A259" t="s">
        <v>569</v>
      </c>
      <c r="B259" s="41">
        <v>52110</v>
      </c>
      <c r="C259" t="s">
        <v>1505</v>
      </c>
      <c r="D259" t="s">
        <v>50</v>
      </c>
      <c r="E259" t="s">
        <v>1902</v>
      </c>
      <c r="F259" s="37">
        <v>148.07658559812199</v>
      </c>
      <c r="G259">
        <v>5774.9868383267576</v>
      </c>
      <c r="H259" t="s">
        <v>2323</v>
      </c>
      <c r="I259" s="39" t="s">
        <v>2324</v>
      </c>
      <c r="J259" t="s">
        <v>3766</v>
      </c>
      <c r="K259" t="s">
        <v>2901</v>
      </c>
      <c r="L259" t="s">
        <v>1984</v>
      </c>
      <c r="M259" t="s">
        <v>2901</v>
      </c>
      <c r="N259" s="39" t="s">
        <v>3767</v>
      </c>
      <c r="O259">
        <v>39007</v>
      </c>
      <c r="Q259" t="s">
        <v>3768</v>
      </c>
      <c r="T259" t="s">
        <v>2906</v>
      </c>
    </row>
    <row r="260" spans="1:20" x14ac:dyDescent="0.25">
      <c r="A260" t="s">
        <v>571</v>
      </c>
      <c r="B260" s="41">
        <v>52120</v>
      </c>
      <c r="C260" t="s">
        <v>1506</v>
      </c>
      <c r="D260" t="s">
        <v>2143</v>
      </c>
      <c r="E260" t="s">
        <v>2006</v>
      </c>
      <c r="F260" s="37">
        <v>80.839999999967404</v>
      </c>
      <c r="G260">
        <v>3152.7599999987287</v>
      </c>
      <c r="H260" t="s">
        <v>3769</v>
      </c>
      <c r="I260" s="39" t="s">
        <v>3770</v>
      </c>
      <c r="J260" t="s">
        <v>3771</v>
      </c>
      <c r="K260" t="s">
        <v>2901</v>
      </c>
      <c r="L260" t="s">
        <v>1984</v>
      </c>
      <c r="M260" t="s">
        <v>2901</v>
      </c>
      <c r="N260" s="39" t="s">
        <v>3772</v>
      </c>
      <c r="O260">
        <v>39022</v>
      </c>
      <c r="Q260" t="s">
        <v>2901</v>
      </c>
      <c r="T260" t="s">
        <v>2901</v>
      </c>
    </row>
    <row r="261" spans="1:20" x14ac:dyDescent="0.25">
      <c r="A261" t="s">
        <v>573</v>
      </c>
      <c r="B261" s="41">
        <v>52130</v>
      </c>
      <c r="C261" t="s">
        <v>1507</v>
      </c>
      <c r="D261" t="s">
        <v>50</v>
      </c>
      <c r="E261" t="s">
        <v>2108</v>
      </c>
      <c r="F261" s="37">
        <v>158.38503263035801</v>
      </c>
      <c r="G261">
        <v>6177.0162725839618</v>
      </c>
      <c r="H261" t="s">
        <v>2325</v>
      </c>
      <c r="I261" s="39" t="s">
        <v>2326</v>
      </c>
      <c r="J261" t="s">
        <v>3773</v>
      </c>
      <c r="K261" t="s">
        <v>2901</v>
      </c>
      <c r="L261" t="s">
        <v>1984</v>
      </c>
      <c r="M261" t="s">
        <v>2901</v>
      </c>
      <c r="N261" s="39" t="s">
        <v>3774</v>
      </c>
      <c r="O261">
        <v>39022</v>
      </c>
      <c r="Q261" t="s">
        <v>3775</v>
      </c>
      <c r="T261" t="s">
        <v>2906</v>
      </c>
    </row>
    <row r="262" spans="1:20" x14ac:dyDescent="0.25">
      <c r="A262" t="s">
        <v>575</v>
      </c>
      <c r="B262" s="41">
        <v>52140</v>
      </c>
      <c r="C262" t="s">
        <v>1508</v>
      </c>
      <c r="D262" t="s">
        <v>20</v>
      </c>
      <c r="E262" t="s">
        <v>1902</v>
      </c>
      <c r="F262" s="37">
        <v>74.880000000004699</v>
      </c>
      <c r="G262">
        <v>2920.3200000001834</v>
      </c>
      <c r="H262" t="s">
        <v>3776</v>
      </c>
      <c r="I262" s="39" t="s">
        <v>3777</v>
      </c>
      <c r="J262" t="s">
        <v>3778</v>
      </c>
      <c r="K262" t="s">
        <v>2901</v>
      </c>
      <c r="L262" t="s">
        <v>1984</v>
      </c>
      <c r="M262" t="s">
        <v>2901</v>
      </c>
      <c r="N262" s="39" t="s">
        <v>3779</v>
      </c>
      <c r="O262">
        <v>39037</v>
      </c>
      <c r="Q262" t="s">
        <v>2901</v>
      </c>
      <c r="T262" t="s">
        <v>2901</v>
      </c>
    </row>
    <row r="263" spans="1:20" x14ac:dyDescent="0.25">
      <c r="A263" t="s">
        <v>577</v>
      </c>
      <c r="B263" s="41">
        <v>52150</v>
      </c>
      <c r="C263" t="s">
        <v>1509</v>
      </c>
      <c r="D263" t="s">
        <v>50</v>
      </c>
      <c r="E263" t="s">
        <v>1902</v>
      </c>
      <c r="F263" s="37">
        <v>148.07658559812199</v>
      </c>
      <c r="G263">
        <v>5774.9868383267576</v>
      </c>
      <c r="H263" t="s">
        <v>2327</v>
      </c>
      <c r="I263" s="39" t="s">
        <v>2328</v>
      </c>
      <c r="J263" t="s">
        <v>3780</v>
      </c>
      <c r="K263" t="s">
        <v>2901</v>
      </c>
      <c r="L263" t="s">
        <v>1984</v>
      </c>
      <c r="M263" t="s">
        <v>2901</v>
      </c>
      <c r="N263" s="39" t="s">
        <v>3781</v>
      </c>
      <c r="O263">
        <v>39043</v>
      </c>
      <c r="Q263" t="s">
        <v>3782</v>
      </c>
      <c r="T263" t="s">
        <v>2906</v>
      </c>
    </row>
    <row r="264" spans="1:20" x14ac:dyDescent="0.25">
      <c r="A264" t="s">
        <v>579</v>
      </c>
      <c r="B264" s="41">
        <v>52160</v>
      </c>
      <c r="C264" t="s">
        <v>1510</v>
      </c>
      <c r="D264" t="s">
        <v>32</v>
      </c>
      <c r="E264" t="s">
        <v>1902</v>
      </c>
      <c r="F264" s="37">
        <v>82.160000000032596</v>
      </c>
      <c r="G264">
        <v>3204.2400000012717</v>
      </c>
      <c r="H264" t="s">
        <v>3783</v>
      </c>
      <c r="I264" s="39" t="s">
        <v>3784</v>
      </c>
      <c r="J264" t="s">
        <v>3785</v>
      </c>
      <c r="K264" t="s">
        <v>2901</v>
      </c>
      <c r="L264" t="s">
        <v>1984</v>
      </c>
      <c r="M264" t="s">
        <v>2901</v>
      </c>
      <c r="N264" s="39" t="s">
        <v>3786</v>
      </c>
      <c r="O264">
        <v>39062</v>
      </c>
      <c r="Q264" t="s">
        <v>2901</v>
      </c>
      <c r="T264" t="s">
        <v>2901</v>
      </c>
    </row>
    <row r="265" spans="1:20" x14ac:dyDescent="0.25">
      <c r="A265" t="s">
        <v>581</v>
      </c>
      <c r="B265" s="41">
        <v>52170</v>
      </c>
      <c r="C265" t="s">
        <v>1511</v>
      </c>
      <c r="D265" t="s">
        <v>2121</v>
      </c>
      <c r="E265" t="s">
        <v>1902</v>
      </c>
      <c r="F265" s="37">
        <v>129.85747618586299</v>
      </c>
      <c r="G265">
        <v>5064.4415712486561</v>
      </c>
      <c r="H265" t="s">
        <v>3787</v>
      </c>
      <c r="I265" s="39" t="s">
        <v>3788</v>
      </c>
      <c r="J265" t="s">
        <v>3789</v>
      </c>
      <c r="K265" t="s">
        <v>2901</v>
      </c>
      <c r="L265" t="s">
        <v>1984</v>
      </c>
      <c r="M265" t="s">
        <v>2901</v>
      </c>
      <c r="N265" s="39" t="s">
        <v>3790</v>
      </c>
      <c r="O265">
        <v>39083</v>
      </c>
      <c r="Q265" t="s">
        <v>2901</v>
      </c>
      <c r="T265" t="s">
        <v>2901</v>
      </c>
    </row>
    <row r="266" spans="1:20" x14ac:dyDescent="0.25">
      <c r="A266" t="s">
        <v>583</v>
      </c>
      <c r="B266" s="41">
        <v>52180</v>
      </c>
      <c r="C266" t="s">
        <v>1512</v>
      </c>
      <c r="D266" t="s">
        <v>50</v>
      </c>
      <c r="E266" t="s">
        <v>2294</v>
      </c>
      <c r="F266" s="37">
        <v>161.83607936719801</v>
      </c>
      <c r="G266">
        <v>6311.6070953207227</v>
      </c>
      <c r="H266" t="s">
        <v>2329</v>
      </c>
      <c r="I266" s="39" t="s">
        <v>2330</v>
      </c>
      <c r="J266" t="s">
        <v>3791</v>
      </c>
      <c r="K266" t="s">
        <v>2901</v>
      </c>
      <c r="L266" t="s">
        <v>1984</v>
      </c>
      <c r="M266" t="s">
        <v>2901</v>
      </c>
      <c r="N266" s="39" t="s">
        <v>3792</v>
      </c>
      <c r="O266">
        <v>39083</v>
      </c>
      <c r="Q266" t="s">
        <v>3793</v>
      </c>
      <c r="T266" t="s">
        <v>2906</v>
      </c>
    </row>
    <row r="267" spans="1:20" x14ac:dyDescent="0.25">
      <c r="A267" t="s">
        <v>585</v>
      </c>
      <c r="B267" s="41">
        <v>52190</v>
      </c>
      <c r="C267" t="s">
        <v>1513</v>
      </c>
      <c r="D267" t="s">
        <v>55</v>
      </c>
      <c r="E267" t="s">
        <v>2003</v>
      </c>
      <c r="F267" s="37">
        <v>154.95834457164801</v>
      </c>
      <c r="G267">
        <v>6043.3754382942725</v>
      </c>
      <c r="H267" t="s">
        <v>2331</v>
      </c>
      <c r="I267" s="39" t="s">
        <v>2332</v>
      </c>
      <c r="J267" t="s">
        <v>3794</v>
      </c>
      <c r="K267" t="s">
        <v>2901</v>
      </c>
      <c r="L267" t="s">
        <v>1984</v>
      </c>
      <c r="M267" t="s">
        <v>2901</v>
      </c>
      <c r="N267" s="39" t="s">
        <v>3795</v>
      </c>
      <c r="O267">
        <v>39093</v>
      </c>
      <c r="Q267" t="s">
        <v>3796</v>
      </c>
      <c r="T267" t="s">
        <v>2906</v>
      </c>
    </row>
    <row r="268" spans="1:20" x14ac:dyDescent="0.25">
      <c r="A268" t="s">
        <v>587</v>
      </c>
      <c r="B268" s="41">
        <v>52200</v>
      </c>
      <c r="C268" t="s">
        <v>1514</v>
      </c>
      <c r="D268" t="s">
        <v>3647</v>
      </c>
      <c r="E268" t="s">
        <v>1896</v>
      </c>
      <c r="F268" s="37">
        <v>79</v>
      </c>
      <c r="G268">
        <v>3081</v>
      </c>
      <c r="H268" t="s">
        <v>3797</v>
      </c>
      <c r="I268" s="39" t="s">
        <v>3798</v>
      </c>
      <c r="J268" t="s">
        <v>3799</v>
      </c>
      <c r="K268" t="s">
        <v>2901</v>
      </c>
      <c r="L268" t="s">
        <v>2032</v>
      </c>
      <c r="M268" t="s">
        <v>2901</v>
      </c>
      <c r="N268" s="39" t="s">
        <v>3800</v>
      </c>
      <c r="O268">
        <v>39094</v>
      </c>
      <c r="Q268" t="s">
        <v>2901</v>
      </c>
      <c r="T268" t="s">
        <v>2901</v>
      </c>
    </row>
    <row r="269" spans="1:20" x14ac:dyDescent="0.25">
      <c r="A269" t="s">
        <v>589</v>
      </c>
      <c r="B269" s="41">
        <v>52210</v>
      </c>
      <c r="C269" t="s">
        <v>1515</v>
      </c>
      <c r="D269" t="s">
        <v>2135</v>
      </c>
      <c r="E269" t="s">
        <v>1986</v>
      </c>
      <c r="F269" s="37">
        <v>151.53130381749099</v>
      </c>
      <c r="G269">
        <v>5909.7208488821489</v>
      </c>
      <c r="H269" t="s">
        <v>2333</v>
      </c>
      <c r="I269" s="39" t="s">
        <v>2334</v>
      </c>
      <c r="J269" t="s">
        <v>3801</v>
      </c>
      <c r="K269" t="s">
        <v>2901</v>
      </c>
      <c r="L269" t="s">
        <v>1984</v>
      </c>
      <c r="M269" t="s">
        <v>2901</v>
      </c>
      <c r="N269" s="39" t="s">
        <v>3802</v>
      </c>
      <c r="O269">
        <v>39111</v>
      </c>
      <c r="Q269" t="s">
        <v>3803</v>
      </c>
      <c r="T269" t="s">
        <v>2906</v>
      </c>
    </row>
    <row r="270" spans="1:20" x14ac:dyDescent="0.25">
      <c r="A270" t="s">
        <v>591</v>
      </c>
      <c r="B270" s="41">
        <v>52220</v>
      </c>
      <c r="C270" t="s">
        <v>1516</v>
      </c>
      <c r="D270" t="s">
        <v>50</v>
      </c>
      <c r="E270" t="s">
        <v>1902</v>
      </c>
      <c r="F270" s="37">
        <v>148.07658559812199</v>
      </c>
      <c r="G270">
        <v>5774.9868383267576</v>
      </c>
      <c r="H270" t="s">
        <v>2335</v>
      </c>
      <c r="I270" s="39" t="s">
        <v>2336</v>
      </c>
      <c r="J270" t="s">
        <v>3804</v>
      </c>
      <c r="K270" t="s">
        <v>2901</v>
      </c>
      <c r="L270" t="s">
        <v>1984</v>
      </c>
      <c r="M270" t="s">
        <v>2901</v>
      </c>
      <c r="N270" s="39" t="s">
        <v>3805</v>
      </c>
      <c r="O270">
        <v>39125</v>
      </c>
      <c r="Q270" t="s">
        <v>3806</v>
      </c>
      <c r="T270" t="s">
        <v>2906</v>
      </c>
    </row>
    <row r="271" spans="1:20" x14ac:dyDescent="0.25">
      <c r="A271" t="s">
        <v>593</v>
      </c>
      <c r="B271" s="41">
        <v>52230</v>
      </c>
      <c r="C271" t="s">
        <v>1517</v>
      </c>
      <c r="D271" t="s">
        <v>32</v>
      </c>
      <c r="E271" t="s">
        <v>1902</v>
      </c>
      <c r="F271" s="37">
        <v>148.07658559812199</v>
      </c>
      <c r="G271">
        <v>5774.9868383267576</v>
      </c>
      <c r="H271" t="s">
        <v>2337</v>
      </c>
      <c r="I271" s="39" t="s">
        <v>2338</v>
      </c>
      <c r="J271" t="s">
        <v>3807</v>
      </c>
      <c r="K271" t="s">
        <v>2901</v>
      </c>
      <c r="L271" t="s">
        <v>1984</v>
      </c>
      <c r="M271" t="s">
        <v>2901</v>
      </c>
      <c r="N271" s="39" t="s">
        <v>3808</v>
      </c>
      <c r="O271">
        <v>39125</v>
      </c>
      <c r="Q271" t="s">
        <v>3809</v>
      </c>
      <c r="T271" t="s">
        <v>2906</v>
      </c>
    </row>
    <row r="272" spans="1:20" x14ac:dyDescent="0.25">
      <c r="A272" t="s">
        <v>595</v>
      </c>
      <c r="B272" s="41">
        <v>52240</v>
      </c>
      <c r="C272" t="s">
        <v>1518</v>
      </c>
      <c r="D272" t="s">
        <v>32</v>
      </c>
      <c r="E272" t="s">
        <v>1902</v>
      </c>
      <c r="F272" s="37">
        <v>77.800000000046595</v>
      </c>
      <c r="G272">
        <v>3034.2000000018174</v>
      </c>
      <c r="H272" t="s">
        <v>3810</v>
      </c>
      <c r="I272" s="39" t="s">
        <v>3811</v>
      </c>
      <c r="J272" t="s">
        <v>3812</v>
      </c>
      <c r="K272" t="s">
        <v>2901</v>
      </c>
      <c r="L272" t="s">
        <v>1984</v>
      </c>
      <c r="M272" t="s">
        <v>2901</v>
      </c>
      <c r="N272" s="39" t="s">
        <v>3813</v>
      </c>
      <c r="O272">
        <v>39136</v>
      </c>
      <c r="Q272" t="s">
        <v>2901</v>
      </c>
      <c r="T272" t="s">
        <v>2901</v>
      </c>
    </row>
    <row r="273" spans="1:20" x14ac:dyDescent="0.25">
      <c r="A273" t="s">
        <v>597</v>
      </c>
      <c r="B273" s="41">
        <v>52250</v>
      </c>
      <c r="C273" t="s">
        <v>1519</v>
      </c>
      <c r="D273" t="s">
        <v>55</v>
      </c>
      <c r="E273" t="s">
        <v>1902</v>
      </c>
      <c r="F273" s="37">
        <v>148.08000000000001</v>
      </c>
      <c r="G273">
        <v>5775.1200000000008</v>
      </c>
      <c r="H273" t="s">
        <v>2339</v>
      </c>
      <c r="I273" s="39" t="s">
        <v>2340</v>
      </c>
      <c r="J273" t="s">
        <v>3814</v>
      </c>
      <c r="K273" t="s">
        <v>2901</v>
      </c>
      <c r="L273" t="s">
        <v>1984</v>
      </c>
      <c r="M273" t="s">
        <v>2901</v>
      </c>
      <c r="N273" s="39" t="s">
        <v>3815</v>
      </c>
      <c r="O273">
        <v>39143</v>
      </c>
      <c r="Q273" t="s">
        <v>3816</v>
      </c>
      <c r="T273" t="s">
        <v>2906</v>
      </c>
    </row>
    <row r="274" spans="1:20" x14ac:dyDescent="0.25">
      <c r="A274" t="s">
        <v>598</v>
      </c>
      <c r="B274" s="41">
        <v>52260</v>
      </c>
      <c r="C274" t="s">
        <v>1520</v>
      </c>
      <c r="D274" t="s">
        <v>28</v>
      </c>
      <c r="E274" t="s">
        <v>2600</v>
      </c>
      <c r="F274" s="37">
        <v>124.66406838800501</v>
      </c>
      <c r="G274">
        <v>4861.8986671321954</v>
      </c>
      <c r="H274" t="s">
        <v>3817</v>
      </c>
      <c r="I274" s="39" t="s">
        <v>3818</v>
      </c>
      <c r="J274" t="s">
        <v>3819</v>
      </c>
      <c r="K274" t="s">
        <v>2901</v>
      </c>
      <c r="L274" t="s">
        <v>1984</v>
      </c>
      <c r="M274" t="s">
        <v>2901</v>
      </c>
      <c r="N274" s="39" t="s">
        <v>3820</v>
      </c>
      <c r="O274">
        <v>39143</v>
      </c>
      <c r="Q274" t="s">
        <v>2901</v>
      </c>
      <c r="T274" t="s">
        <v>2901</v>
      </c>
    </row>
    <row r="275" spans="1:20" x14ac:dyDescent="0.25">
      <c r="A275" t="s">
        <v>600</v>
      </c>
      <c r="B275" s="41">
        <v>52270</v>
      </c>
      <c r="C275" t="s">
        <v>1521</v>
      </c>
      <c r="D275" t="s">
        <v>18</v>
      </c>
      <c r="E275" t="s">
        <v>1902</v>
      </c>
      <c r="F275" s="37">
        <v>111.319910458289</v>
      </c>
      <c r="G275">
        <v>4341.4765078732707</v>
      </c>
      <c r="H275" t="s">
        <v>3821</v>
      </c>
      <c r="I275" s="39" t="s">
        <v>3822</v>
      </c>
      <c r="J275" t="s">
        <v>3823</v>
      </c>
      <c r="K275" t="s">
        <v>2901</v>
      </c>
      <c r="L275" t="s">
        <v>1984</v>
      </c>
      <c r="M275" t="s">
        <v>2901</v>
      </c>
      <c r="N275" s="39" t="s">
        <v>3824</v>
      </c>
      <c r="O275">
        <v>39143</v>
      </c>
      <c r="Q275" t="s">
        <v>2901</v>
      </c>
      <c r="T275" t="s">
        <v>2901</v>
      </c>
    </row>
    <row r="276" spans="1:20" x14ac:dyDescent="0.25">
      <c r="A276" t="s">
        <v>602</v>
      </c>
      <c r="B276" s="41">
        <v>52280</v>
      </c>
      <c r="C276" t="s">
        <v>1522</v>
      </c>
      <c r="D276" t="s">
        <v>32</v>
      </c>
      <c r="E276" t="s">
        <v>1902</v>
      </c>
      <c r="F276" s="37">
        <v>148.07658559812199</v>
      </c>
      <c r="G276">
        <v>5774.9868383267576</v>
      </c>
      <c r="H276" t="s">
        <v>2341</v>
      </c>
      <c r="I276" s="39" t="s">
        <v>2342</v>
      </c>
      <c r="J276" t="s">
        <v>3825</v>
      </c>
      <c r="K276" t="s">
        <v>2901</v>
      </c>
      <c r="L276" t="s">
        <v>1984</v>
      </c>
      <c r="M276" t="s">
        <v>2901</v>
      </c>
      <c r="N276" s="39" t="s">
        <v>3826</v>
      </c>
      <c r="O276">
        <v>39142</v>
      </c>
      <c r="Q276" t="s">
        <v>3827</v>
      </c>
      <c r="T276" t="s">
        <v>2906</v>
      </c>
    </row>
    <row r="277" spans="1:20" x14ac:dyDescent="0.25">
      <c r="A277" t="s">
        <v>604</v>
      </c>
      <c r="B277" s="41">
        <v>52290</v>
      </c>
      <c r="C277" t="s">
        <v>1523</v>
      </c>
      <c r="D277" t="s">
        <v>1808</v>
      </c>
      <c r="E277" t="s">
        <v>1896</v>
      </c>
      <c r="F277" s="37">
        <v>85.319999999948806</v>
      </c>
      <c r="G277">
        <v>3327.4799999980032</v>
      </c>
      <c r="H277" t="s">
        <v>3828</v>
      </c>
      <c r="I277" s="39" t="s">
        <v>3829</v>
      </c>
      <c r="J277" t="s">
        <v>3830</v>
      </c>
      <c r="K277" t="s">
        <v>2901</v>
      </c>
      <c r="L277" t="s">
        <v>2032</v>
      </c>
      <c r="M277" t="s">
        <v>2901</v>
      </c>
      <c r="N277" s="39" t="s">
        <v>3831</v>
      </c>
      <c r="O277">
        <v>39156</v>
      </c>
      <c r="Q277" t="s">
        <v>2901</v>
      </c>
      <c r="T277" t="s">
        <v>2901</v>
      </c>
    </row>
    <row r="278" spans="1:20" x14ac:dyDescent="0.25">
      <c r="A278" t="s">
        <v>606</v>
      </c>
      <c r="B278" s="41">
        <v>52300</v>
      </c>
      <c r="C278" t="s">
        <v>1524</v>
      </c>
      <c r="D278" t="s">
        <v>18</v>
      </c>
      <c r="E278" t="s">
        <v>1902</v>
      </c>
      <c r="F278" s="37">
        <v>148.078419432815</v>
      </c>
      <c r="G278">
        <v>5775.058357879785</v>
      </c>
      <c r="H278" t="s">
        <v>2343</v>
      </c>
      <c r="I278" s="39" t="s">
        <v>2344</v>
      </c>
      <c r="J278" t="s">
        <v>3832</v>
      </c>
      <c r="K278" t="s">
        <v>2901</v>
      </c>
      <c r="L278" t="s">
        <v>1984</v>
      </c>
      <c r="M278" t="s">
        <v>2901</v>
      </c>
      <c r="N278" s="39" t="s">
        <v>3833</v>
      </c>
      <c r="O278">
        <v>39167</v>
      </c>
      <c r="Q278" t="s">
        <v>3834</v>
      </c>
      <c r="T278" t="s">
        <v>2906</v>
      </c>
    </row>
    <row r="279" spans="1:20" x14ac:dyDescent="0.25">
      <c r="A279" t="s">
        <v>608</v>
      </c>
      <c r="B279" s="41">
        <v>52310</v>
      </c>
      <c r="C279" t="s">
        <v>1525</v>
      </c>
      <c r="D279" t="s">
        <v>1185</v>
      </c>
      <c r="E279" t="s">
        <v>1902</v>
      </c>
      <c r="F279" s="37">
        <v>148.07658559812199</v>
      </c>
      <c r="G279">
        <v>5774.9868383267576</v>
      </c>
      <c r="H279" t="s">
        <v>2345</v>
      </c>
      <c r="I279" s="39" t="s">
        <v>2346</v>
      </c>
      <c r="J279" t="s">
        <v>3835</v>
      </c>
      <c r="K279" t="s">
        <v>2901</v>
      </c>
      <c r="L279" t="s">
        <v>1984</v>
      </c>
      <c r="M279" t="s">
        <v>2901</v>
      </c>
      <c r="N279" s="39" t="s">
        <v>3836</v>
      </c>
      <c r="O279">
        <v>39173</v>
      </c>
      <c r="Q279" t="s">
        <v>3837</v>
      </c>
      <c r="T279" t="s">
        <v>2906</v>
      </c>
    </row>
    <row r="280" spans="1:20" x14ac:dyDescent="0.25">
      <c r="A280" t="s">
        <v>610</v>
      </c>
      <c r="B280" s="41">
        <v>52320</v>
      </c>
      <c r="C280" t="s">
        <v>1526</v>
      </c>
      <c r="D280" t="s">
        <v>18</v>
      </c>
      <c r="E280" t="s">
        <v>1902</v>
      </c>
      <c r="F280" s="37">
        <v>100.643156718928</v>
      </c>
      <c r="G280">
        <v>3925.0831120381922</v>
      </c>
      <c r="H280" t="s">
        <v>3838</v>
      </c>
      <c r="I280" s="39" t="s">
        <v>3839</v>
      </c>
      <c r="J280" t="s">
        <v>3840</v>
      </c>
      <c r="K280" t="s">
        <v>2901</v>
      </c>
      <c r="L280" t="s">
        <v>1984</v>
      </c>
      <c r="M280" t="s">
        <v>2901</v>
      </c>
      <c r="N280" s="39" t="s">
        <v>3841</v>
      </c>
      <c r="O280">
        <v>39173</v>
      </c>
      <c r="Q280" t="s">
        <v>2901</v>
      </c>
      <c r="T280" t="s">
        <v>2901</v>
      </c>
    </row>
    <row r="281" spans="1:20" x14ac:dyDescent="0.25">
      <c r="A281" t="s">
        <v>612</v>
      </c>
      <c r="B281" s="41">
        <v>52330</v>
      </c>
      <c r="C281" t="s">
        <v>1527</v>
      </c>
      <c r="D281" t="s">
        <v>17</v>
      </c>
      <c r="E281" t="s">
        <v>1896</v>
      </c>
      <c r="F281" s="37">
        <v>106.83999999996701</v>
      </c>
      <c r="G281">
        <v>4166.7599999987133</v>
      </c>
      <c r="H281" t="s">
        <v>3842</v>
      </c>
      <c r="I281" s="39" t="s">
        <v>3843</v>
      </c>
      <c r="J281" t="s">
        <v>3844</v>
      </c>
      <c r="K281" t="s">
        <v>2901</v>
      </c>
      <c r="L281" t="s">
        <v>2032</v>
      </c>
      <c r="M281" t="s">
        <v>2901</v>
      </c>
      <c r="N281" s="39" t="s">
        <v>3845</v>
      </c>
      <c r="O281">
        <v>39197</v>
      </c>
      <c r="Q281" t="s">
        <v>2901</v>
      </c>
      <c r="T281" t="s">
        <v>2901</v>
      </c>
    </row>
    <row r="282" spans="1:20" x14ac:dyDescent="0.25">
      <c r="A282" t="s">
        <v>614</v>
      </c>
      <c r="B282" s="41">
        <v>52340</v>
      </c>
      <c r="C282" t="s">
        <v>1528</v>
      </c>
      <c r="D282" t="s">
        <v>17</v>
      </c>
      <c r="E282" t="s">
        <v>1896</v>
      </c>
      <c r="F282" s="37">
        <v>148.07658559812199</v>
      </c>
      <c r="G282">
        <v>5774.9868383267576</v>
      </c>
      <c r="H282" t="s">
        <v>2347</v>
      </c>
      <c r="I282" s="39" t="s">
        <v>2348</v>
      </c>
      <c r="J282" t="s">
        <v>3846</v>
      </c>
      <c r="K282" t="s">
        <v>2901</v>
      </c>
      <c r="L282" t="s">
        <v>2032</v>
      </c>
      <c r="M282" t="s">
        <v>2901</v>
      </c>
      <c r="N282" s="39" t="s">
        <v>3847</v>
      </c>
      <c r="O282">
        <v>39199</v>
      </c>
      <c r="Q282" t="s">
        <v>3848</v>
      </c>
      <c r="T282" t="s">
        <v>2906</v>
      </c>
    </row>
    <row r="283" spans="1:20" x14ac:dyDescent="0.25">
      <c r="A283" t="s">
        <v>616</v>
      </c>
      <c r="B283" s="41">
        <v>52350</v>
      </c>
      <c r="C283" t="s">
        <v>1529</v>
      </c>
      <c r="D283" t="s">
        <v>48</v>
      </c>
      <c r="E283" t="s">
        <v>1902</v>
      </c>
      <c r="F283" s="37">
        <v>116.549666418063</v>
      </c>
      <c r="G283">
        <v>4545.4369903044571</v>
      </c>
      <c r="H283" t="s">
        <v>3849</v>
      </c>
      <c r="I283" s="39" t="s">
        <v>3850</v>
      </c>
      <c r="J283" t="s">
        <v>3851</v>
      </c>
      <c r="K283" t="s">
        <v>2901</v>
      </c>
      <c r="L283" t="s">
        <v>1984</v>
      </c>
      <c r="M283" t="s">
        <v>2901</v>
      </c>
      <c r="N283" s="39" t="s">
        <v>3852</v>
      </c>
      <c r="O283">
        <v>39198</v>
      </c>
      <c r="Q283" t="s">
        <v>2901</v>
      </c>
      <c r="T283" t="s">
        <v>2901</v>
      </c>
    </row>
    <row r="284" spans="1:20" x14ac:dyDescent="0.25">
      <c r="A284" t="s">
        <v>618</v>
      </c>
      <c r="B284" s="41">
        <v>52360</v>
      </c>
      <c r="C284" t="s">
        <v>1530</v>
      </c>
      <c r="D284" t="s">
        <v>17</v>
      </c>
      <c r="E284" t="s">
        <v>1896</v>
      </c>
      <c r="F284" s="37">
        <v>148.07658559812199</v>
      </c>
      <c r="G284">
        <v>5774.9868383267576</v>
      </c>
      <c r="H284" t="s">
        <v>2349</v>
      </c>
      <c r="I284" s="39" t="s">
        <v>2350</v>
      </c>
      <c r="J284" t="s">
        <v>3853</v>
      </c>
      <c r="K284" t="s">
        <v>2901</v>
      </c>
      <c r="L284" t="s">
        <v>2032</v>
      </c>
      <c r="M284" t="s">
        <v>2901</v>
      </c>
      <c r="N284" s="39" t="s">
        <v>3854</v>
      </c>
      <c r="O284">
        <v>39213</v>
      </c>
      <c r="Q284" t="s">
        <v>3855</v>
      </c>
      <c r="T284" t="s">
        <v>2906</v>
      </c>
    </row>
    <row r="285" spans="1:20" x14ac:dyDescent="0.25">
      <c r="A285" t="s">
        <v>620</v>
      </c>
      <c r="B285" s="41">
        <v>52370</v>
      </c>
      <c r="C285" t="s">
        <v>1531</v>
      </c>
      <c r="D285" t="s">
        <v>1188</v>
      </c>
      <c r="E285" t="s">
        <v>1896</v>
      </c>
      <c r="F285" s="37">
        <v>148.07658559812199</v>
      </c>
      <c r="G285">
        <v>5774.9868383267576</v>
      </c>
      <c r="H285" t="s">
        <v>2351</v>
      </c>
      <c r="I285" s="39" t="s">
        <v>2352</v>
      </c>
      <c r="J285" t="s">
        <v>3856</v>
      </c>
      <c r="K285" t="s">
        <v>2901</v>
      </c>
      <c r="L285" t="s">
        <v>2032</v>
      </c>
      <c r="M285" t="s">
        <v>2901</v>
      </c>
      <c r="N285" s="39" t="s">
        <v>3857</v>
      </c>
      <c r="O285">
        <v>39220</v>
      </c>
      <c r="Q285" t="s">
        <v>3858</v>
      </c>
      <c r="T285" t="s">
        <v>2906</v>
      </c>
    </row>
    <row r="286" spans="1:20" x14ac:dyDescent="0.25">
      <c r="A286" t="s">
        <v>622</v>
      </c>
      <c r="B286" s="41">
        <v>52380</v>
      </c>
      <c r="C286" t="s">
        <v>1532</v>
      </c>
      <c r="D286" t="s">
        <v>2376</v>
      </c>
      <c r="E286" t="s">
        <v>2223</v>
      </c>
      <c r="F286" s="37">
        <v>99.229999999981402</v>
      </c>
      <c r="G286">
        <v>3869.9699999992749</v>
      </c>
      <c r="H286" t="s">
        <v>3859</v>
      </c>
      <c r="I286" s="39" t="s">
        <v>3860</v>
      </c>
      <c r="J286" t="s">
        <v>3861</v>
      </c>
      <c r="K286" t="s">
        <v>2901</v>
      </c>
      <c r="L286" t="s">
        <v>1984</v>
      </c>
      <c r="M286" t="s">
        <v>2901</v>
      </c>
      <c r="N286" s="39" t="s">
        <v>3862</v>
      </c>
      <c r="O286">
        <v>39221</v>
      </c>
      <c r="Q286" t="s">
        <v>2901</v>
      </c>
      <c r="T286" t="s">
        <v>2901</v>
      </c>
    </row>
    <row r="287" spans="1:20" x14ac:dyDescent="0.25">
      <c r="A287" t="s">
        <v>624</v>
      </c>
      <c r="B287" s="41">
        <v>52390</v>
      </c>
      <c r="C287" t="s">
        <v>1533</v>
      </c>
      <c r="D287" t="s">
        <v>13</v>
      </c>
      <c r="E287" t="s">
        <v>1902</v>
      </c>
      <c r="F287" s="37">
        <v>116.55502</v>
      </c>
      <c r="G287">
        <v>4545.6457799999998</v>
      </c>
      <c r="H287" t="s">
        <v>3863</v>
      </c>
      <c r="I287" s="39" t="s">
        <v>3864</v>
      </c>
      <c r="J287" t="s">
        <v>3865</v>
      </c>
      <c r="K287" t="s">
        <v>2901</v>
      </c>
      <c r="L287" t="s">
        <v>1984</v>
      </c>
      <c r="M287" t="s">
        <v>2901</v>
      </c>
      <c r="N287" s="39" t="s">
        <v>3866</v>
      </c>
      <c r="O287">
        <v>39223</v>
      </c>
      <c r="Q287" t="s">
        <v>2901</v>
      </c>
      <c r="T287" t="s">
        <v>2901</v>
      </c>
    </row>
    <row r="288" spans="1:20" x14ac:dyDescent="0.25">
      <c r="A288" t="s">
        <v>626</v>
      </c>
      <c r="B288" s="41">
        <v>52400</v>
      </c>
      <c r="C288" t="s">
        <v>1534</v>
      </c>
      <c r="D288" t="s">
        <v>17</v>
      </c>
      <c r="E288" t="s">
        <v>1896</v>
      </c>
      <c r="F288" s="37">
        <v>148.078419432815</v>
      </c>
      <c r="G288">
        <v>5775.058357879785</v>
      </c>
      <c r="H288" t="s">
        <v>2353</v>
      </c>
      <c r="I288" s="39" t="s">
        <v>2354</v>
      </c>
      <c r="J288" t="s">
        <v>3867</v>
      </c>
      <c r="K288" t="s">
        <v>2901</v>
      </c>
      <c r="L288" t="s">
        <v>2032</v>
      </c>
      <c r="M288" t="s">
        <v>2901</v>
      </c>
      <c r="N288" s="39" t="s">
        <v>3868</v>
      </c>
      <c r="O288">
        <v>39223</v>
      </c>
      <c r="Q288" t="s">
        <v>3869</v>
      </c>
      <c r="T288" t="s">
        <v>2906</v>
      </c>
    </row>
    <row r="289" spans="1:20" x14ac:dyDescent="0.25">
      <c r="A289" t="s">
        <v>628</v>
      </c>
      <c r="B289" s="41">
        <v>52410</v>
      </c>
      <c r="C289" t="s">
        <v>1535</v>
      </c>
      <c r="D289" t="s">
        <v>1874</v>
      </c>
      <c r="E289" t="s">
        <v>1933</v>
      </c>
      <c r="F289" s="37">
        <v>71.670000000041895</v>
      </c>
      <c r="G289">
        <v>2795.130000001634</v>
      </c>
      <c r="H289" t="s">
        <v>3870</v>
      </c>
      <c r="I289" s="39" t="s">
        <v>3871</v>
      </c>
      <c r="J289" t="s">
        <v>3872</v>
      </c>
      <c r="K289" t="s">
        <v>2901</v>
      </c>
      <c r="L289" t="s">
        <v>1984</v>
      </c>
      <c r="M289" t="s">
        <v>2901</v>
      </c>
      <c r="N289" s="39" t="s">
        <v>3873</v>
      </c>
      <c r="O289">
        <v>39220</v>
      </c>
      <c r="Q289" t="s">
        <v>2901</v>
      </c>
      <c r="T289" t="s">
        <v>2901</v>
      </c>
    </row>
    <row r="290" spans="1:20" x14ac:dyDescent="0.25">
      <c r="A290" t="s">
        <v>630</v>
      </c>
      <c r="B290" s="41">
        <v>52420</v>
      </c>
      <c r="C290" t="s">
        <v>1536</v>
      </c>
      <c r="D290" t="s">
        <v>20</v>
      </c>
      <c r="E290" t="s">
        <v>1902</v>
      </c>
      <c r="F290" s="37">
        <v>79</v>
      </c>
      <c r="G290">
        <v>3081</v>
      </c>
      <c r="H290" t="s">
        <v>3874</v>
      </c>
      <c r="I290" s="39" t="s">
        <v>3875</v>
      </c>
      <c r="J290" t="s">
        <v>3876</v>
      </c>
      <c r="K290" t="s">
        <v>2901</v>
      </c>
      <c r="L290" t="s">
        <v>1984</v>
      </c>
      <c r="M290" t="s">
        <v>2901</v>
      </c>
      <c r="N290" s="39" t="s">
        <v>3877</v>
      </c>
      <c r="O290">
        <v>39234</v>
      </c>
      <c r="Q290" t="s">
        <v>2901</v>
      </c>
      <c r="T290" t="s">
        <v>2901</v>
      </c>
    </row>
    <row r="291" spans="1:20" x14ac:dyDescent="0.25">
      <c r="A291" t="s">
        <v>632</v>
      </c>
      <c r="B291" s="41">
        <v>52430</v>
      </c>
      <c r="C291" t="s">
        <v>1537</v>
      </c>
      <c r="D291" t="s">
        <v>20</v>
      </c>
      <c r="E291" t="s">
        <v>1902</v>
      </c>
      <c r="F291" s="37">
        <v>85.319873600034001</v>
      </c>
      <c r="G291">
        <v>3327.4750704013263</v>
      </c>
      <c r="H291" t="s">
        <v>3878</v>
      </c>
      <c r="I291" s="39" t="s">
        <v>3879</v>
      </c>
      <c r="J291" t="s">
        <v>3880</v>
      </c>
      <c r="K291" t="s">
        <v>2901</v>
      </c>
      <c r="L291" t="s">
        <v>1984</v>
      </c>
      <c r="M291" t="s">
        <v>2901</v>
      </c>
      <c r="N291" s="39" t="s">
        <v>3881</v>
      </c>
      <c r="O291">
        <v>39238</v>
      </c>
      <c r="Q291" t="s">
        <v>2901</v>
      </c>
      <c r="T291" t="s">
        <v>2901</v>
      </c>
    </row>
    <row r="292" spans="1:20" x14ac:dyDescent="0.25">
      <c r="A292" t="s">
        <v>634</v>
      </c>
      <c r="B292" s="41">
        <v>52440</v>
      </c>
      <c r="C292" t="s">
        <v>1538</v>
      </c>
      <c r="D292" t="s">
        <v>13</v>
      </c>
      <c r="E292" t="s">
        <v>1902</v>
      </c>
      <c r="F292" s="37">
        <v>148.07495483043499</v>
      </c>
      <c r="G292">
        <v>5774.9232383869648</v>
      </c>
      <c r="H292" t="s">
        <v>2355</v>
      </c>
      <c r="I292" s="39" t="s">
        <v>2356</v>
      </c>
      <c r="J292" t="s">
        <v>3882</v>
      </c>
      <c r="K292" t="s">
        <v>2901</v>
      </c>
      <c r="L292" t="s">
        <v>1984</v>
      </c>
      <c r="M292" t="s">
        <v>2901</v>
      </c>
      <c r="N292" s="39" t="s">
        <v>3883</v>
      </c>
      <c r="O292">
        <v>39251</v>
      </c>
      <c r="Q292" t="s">
        <v>3884</v>
      </c>
      <c r="T292" t="s">
        <v>2906</v>
      </c>
    </row>
    <row r="293" spans="1:20" x14ac:dyDescent="0.25">
      <c r="A293" t="s">
        <v>636</v>
      </c>
      <c r="B293" s="41">
        <v>52450</v>
      </c>
      <c r="C293" t="s">
        <v>1539</v>
      </c>
      <c r="D293" t="s">
        <v>28</v>
      </c>
      <c r="E293" t="s">
        <v>1902</v>
      </c>
      <c r="F293" s="37">
        <v>148.07658559812199</v>
      </c>
      <c r="G293">
        <v>5774.9868383267576</v>
      </c>
      <c r="H293" t="s">
        <v>2357</v>
      </c>
      <c r="I293" s="39" t="s">
        <v>2358</v>
      </c>
      <c r="J293" t="s">
        <v>3885</v>
      </c>
      <c r="K293" t="s">
        <v>2901</v>
      </c>
      <c r="L293" t="s">
        <v>1984</v>
      </c>
      <c r="M293" t="s">
        <v>2901</v>
      </c>
      <c r="N293" s="39" t="s">
        <v>3886</v>
      </c>
      <c r="O293">
        <v>39272</v>
      </c>
      <c r="Q293" t="s">
        <v>3887</v>
      </c>
      <c r="T293" t="s">
        <v>2906</v>
      </c>
    </row>
    <row r="294" spans="1:20" x14ac:dyDescent="0.25">
      <c r="A294" t="s">
        <v>638</v>
      </c>
      <c r="B294" s="41">
        <v>52460</v>
      </c>
      <c r="C294" t="s">
        <v>1540</v>
      </c>
      <c r="D294" t="s">
        <v>56</v>
      </c>
      <c r="E294" t="s">
        <v>1902</v>
      </c>
      <c r="F294" s="37">
        <v>79</v>
      </c>
      <c r="G294">
        <v>3081</v>
      </c>
      <c r="H294" t="s">
        <v>3888</v>
      </c>
      <c r="I294" s="39" t="s">
        <v>3889</v>
      </c>
      <c r="J294" t="s">
        <v>3890</v>
      </c>
      <c r="K294" t="s">
        <v>2901</v>
      </c>
      <c r="L294" t="s">
        <v>1984</v>
      </c>
      <c r="M294" t="s">
        <v>2901</v>
      </c>
      <c r="N294" s="39" t="s">
        <v>3891</v>
      </c>
      <c r="O294">
        <v>39279</v>
      </c>
      <c r="Q294" t="s">
        <v>2901</v>
      </c>
      <c r="T294" t="s">
        <v>2901</v>
      </c>
    </row>
    <row r="295" spans="1:20" x14ac:dyDescent="0.25">
      <c r="A295" t="s">
        <v>640</v>
      </c>
      <c r="B295" s="41">
        <v>52470</v>
      </c>
      <c r="C295" t="s">
        <v>1541</v>
      </c>
      <c r="D295" t="s">
        <v>48</v>
      </c>
      <c r="E295" t="s">
        <v>1902</v>
      </c>
      <c r="F295" s="37">
        <v>111.319999999949</v>
      </c>
      <c r="G295">
        <v>4341.4799999980114</v>
      </c>
      <c r="H295" t="s">
        <v>3892</v>
      </c>
      <c r="I295" s="39" t="s">
        <v>3893</v>
      </c>
      <c r="J295" t="s">
        <v>3894</v>
      </c>
      <c r="K295" t="s">
        <v>2901</v>
      </c>
      <c r="L295" t="s">
        <v>1984</v>
      </c>
      <c r="M295" t="s">
        <v>2901</v>
      </c>
      <c r="N295" s="39" t="s">
        <v>3895</v>
      </c>
      <c r="O295">
        <v>39293</v>
      </c>
      <c r="Q295" t="s">
        <v>2901</v>
      </c>
      <c r="T295" t="s">
        <v>2901</v>
      </c>
    </row>
    <row r="296" spans="1:20" x14ac:dyDescent="0.25">
      <c r="A296" t="s">
        <v>642</v>
      </c>
      <c r="B296" s="41">
        <v>52480</v>
      </c>
      <c r="C296" t="s">
        <v>1542</v>
      </c>
      <c r="D296" t="s">
        <v>18</v>
      </c>
      <c r="E296" t="s">
        <v>1902</v>
      </c>
      <c r="F296" s="37">
        <v>148.076804971282</v>
      </c>
      <c r="G296">
        <v>5774.9953938799981</v>
      </c>
      <c r="H296" t="s">
        <v>2359</v>
      </c>
      <c r="I296" s="39" t="s">
        <v>2360</v>
      </c>
      <c r="J296" t="s">
        <v>3896</v>
      </c>
      <c r="K296" t="s">
        <v>2901</v>
      </c>
      <c r="L296" t="s">
        <v>1984</v>
      </c>
      <c r="M296" t="s">
        <v>2901</v>
      </c>
      <c r="N296" s="39" t="s">
        <v>3897</v>
      </c>
      <c r="O296">
        <v>39293</v>
      </c>
      <c r="Q296" t="s">
        <v>3898</v>
      </c>
      <c r="T296" t="s">
        <v>2906</v>
      </c>
    </row>
    <row r="297" spans="1:20" x14ac:dyDescent="0.25">
      <c r="A297" t="s">
        <v>644</v>
      </c>
      <c r="B297" s="41">
        <v>52490</v>
      </c>
      <c r="C297" t="s">
        <v>1543</v>
      </c>
      <c r="D297" t="s">
        <v>28</v>
      </c>
      <c r="E297" t="s">
        <v>1902</v>
      </c>
      <c r="F297" s="37">
        <v>148.07658559812199</v>
      </c>
      <c r="G297">
        <v>5774.9868383267576</v>
      </c>
      <c r="H297" t="s">
        <v>2361</v>
      </c>
      <c r="I297" s="39" t="s">
        <v>2362</v>
      </c>
      <c r="J297" t="s">
        <v>3899</v>
      </c>
      <c r="K297" t="s">
        <v>2901</v>
      </c>
      <c r="L297" t="s">
        <v>1984</v>
      </c>
      <c r="M297" t="s">
        <v>2901</v>
      </c>
      <c r="N297" s="39" t="s">
        <v>3900</v>
      </c>
      <c r="O297">
        <v>39294</v>
      </c>
      <c r="Q297" t="s">
        <v>3901</v>
      </c>
      <c r="T297" t="s">
        <v>2906</v>
      </c>
    </row>
    <row r="298" spans="1:20" x14ac:dyDescent="0.25">
      <c r="A298" t="s">
        <v>646</v>
      </c>
      <c r="B298" s="41">
        <v>52500</v>
      </c>
      <c r="C298" t="s">
        <v>1544</v>
      </c>
      <c r="D298" t="s">
        <v>20</v>
      </c>
      <c r="E298" t="s">
        <v>1902</v>
      </c>
      <c r="F298" s="37">
        <v>79</v>
      </c>
      <c r="G298">
        <v>3081</v>
      </c>
      <c r="H298" t="s">
        <v>3902</v>
      </c>
      <c r="I298" s="39" t="s">
        <v>3903</v>
      </c>
      <c r="J298" t="s">
        <v>3904</v>
      </c>
      <c r="K298" t="s">
        <v>2901</v>
      </c>
      <c r="L298" t="s">
        <v>1984</v>
      </c>
      <c r="M298" t="s">
        <v>2901</v>
      </c>
      <c r="N298" s="39" t="s">
        <v>3905</v>
      </c>
      <c r="O298">
        <v>39294</v>
      </c>
      <c r="Q298" t="s">
        <v>2901</v>
      </c>
      <c r="T298" t="s">
        <v>2901</v>
      </c>
    </row>
    <row r="299" spans="1:20" x14ac:dyDescent="0.25">
      <c r="A299" t="s">
        <v>648</v>
      </c>
      <c r="B299" s="41">
        <v>52510</v>
      </c>
      <c r="C299" t="s">
        <v>1545</v>
      </c>
      <c r="D299" t="s">
        <v>18</v>
      </c>
      <c r="E299" t="s">
        <v>1902</v>
      </c>
      <c r="F299" s="37">
        <v>101.747212148155</v>
      </c>
      <c r="G299">
        <v>3968.1412737780452</v>
      </c>
      <c r="H299" t="s">
        <v>3906</v>
      </c>
      <c r="I299" s="39" t="s">
        <v>3907</v>
      </c>
      <c r="J299" t="s">
        <v>3908</v>
      </c>
      <c r="K299" t="s">
        <v>2901</v>
      </c>
      <c r="L299" t="s">
        <v>1984</v>
      </c>
      <c r="M299" t="s">
        <v>2901</v>
      </c>
      <c r="N299" s="39" t="s">
        <v>3909</v>
      </c>
      <c r="O299">
        <v>39296</v>
      </c>
      <c r="Q299" t="s">
        <v>2901</v>
      </c>
      <c r="T299" t="s">
        <v>2901</v>
      </c>
    </row>
    <row r="300" spans="1:20" x14ac:dyDescent="0.25">
      <c r="A300" t="s">
        <v>650</v>
      </c>
      <c r="B300" s="41">
        <v>52520</v>
      </c>
      <c r="C300" t="s">
        <v>1546</v>
      </c>
      <c r="D300" t="s">
        <v>20</v>
      </c>
      <c r="E300" t="s">
        <v>3135</v>
      </c>
      <c r="F300" s="37">
        <v>79</v>
      </c>
      <c r="G300">
        <v>3081</v>
      </c>
      <c r="H300" t="s">
        <v>3910</v>
      </c>
      <c r="I300" s="39" t="s">
        <v>3911</v>
      </c>
      <c r="J300" t="s">
        <v>3912</v>
      </c>
      <c r="K300" t="s">
        <v>2901</v>
      </c>
      <c r="L300" t="s">
        <v>1984</v>
      </c>
      <c r="M300" t="s">
        <v>2901</v>
      </c>
      <c r="N300" s="39" t="s">
        <v>3913</v>
      </c>
      <c r="O300">
        <v>39297</v>
      </c>
      <c r="Q300" t="s">
        <v>2901</v>
      </c>
      <c r="T300" t="s">
        <v>2901</v>
      </c>
    </row>
    <row r="301" spans="1:20" x14ac:dyDescent="0.25">
      <c r="A301" t="s">
        <v>652</v>
      </c>
      <c r="B301" s="41">
        <v>52530</v>
      </c>
      <c r="C301" t="s">
        <v>1214</v>
      </c>
      <c r="D301" t="s">
        <v>2061</v>
      </c>
      <c r="E301" t="s">
        <v>1902</v>
      </c>
      <c r="F301" s="37">
        <v>148.07946350543199</v>
      </c>
      <c r="G301">
        <v>5775.0990767118483</v>
      </c>
      <c r="H301" t="s">
        <v>2363</v>
      </c>
      <c r="I301" s="39" t="s">
        <v>2364</v>
      </c>
      <c r="J301" t="s">
        <v>3914</v>
      </c>
      <c r="K301" t="s">
        <v>2901</v>
      </c>
      <c r="L301" t="s">
        <v>1984</v>
      </c>
      <c r="M301" t="s">
        <v>2901</v>
      </c>
      <c r="N301" s="39" t="s">
        <v>3915</v>
      </c>
      <c r="O301">
        <v>39329</v>
      </c>
      <c r="Q301" t="s">
        <v>3916</v>
      </c>
      <c r="T301" t="s">
        <v>2906</v>
      </c>
    </row>
    <row r="302" spans="1:20" x14ac:dyDescent="0.25">
      <c r="A302" t="s">
        <v>654</v>
      </c>
      <c r="B302" s="41">
        <v>52540</v>
      </c>
      <c r="C302" t="s">
        <v>1547</v>
      </c>
      <c r="D302" t="s">
        <v>1808</v>
      </c>
      <c r="E302" t="s">
        <v>1896</v>
      </c>
      <c r="F302" s="37">
        <v>111.322518918198</v>
      </c>
      <c r="G302">
        <v>4341.5782378097229</v>
      </c>
      <c r="H302" t="s">
        <v>3917</v>
      </c>
      <c r="I302" s="39" t="s">
        <v>3918</v>
      </c>
      <c r="J302" t="s">
        <v>3919</v>
      </c>
      <c r="K302" t="s">
        <v>2901</v>
      </c>
      <c r="L302" t="s">
        <v>2032</v>
      </c>
      <c r="M302" t="s">
        <v>2901</v>
      </c>
      <c r="N302" s="39" t="s">
        <v>3920</v>
      </c>
      <c r="O302">
        <v>39376</v>
      </c>
      <c r="Q302" t="s">
        <v>2901</v>
      </c>
      <c r="T302" t="s">
        <v>2901</v>
      </c>
    </row>
    <row r="303" spans="1:20" x14ac:dyDescent="0.25">
      <c r="A303" t="s">
        <v>656</v>
      </c>
      <c r="B303" s="41">
        <v>52550</v>
      </c>
      <c r="C303" t="s">
        <v>1548</v>
      </c>
      <c r="D303" t="s">
        <v>18</v>
      </c>
      <c r="E303" t="s">
        <v>1902</v>
      </c>
      <c r="F303" s="37">
        <v>95.987750804983094</v>
      </c>
      <c r="G303">
        <v>3743.5222813943406</v>
      </c>
      <c r="H303" t="s">
        <v>3921</v>
      </c>
      <c r="I303" s="39" t="s">
        <v>3922</v>
      </c>
      <c r="J303" t="s">
        <v>3923</v>
      </c>
      <c r="K303" t="s">
        <v>2901</v>
      </c>
      <c r="L303" t="s">
        <v>1984</v>
      </c>
      <c r="M303" t="s">
        <v>2901</v>
      </c>
      <c r="N303" s="39" t="s">
        <v>3924</v>
      </c>
      <c r="O303">
        <v>39377</v>
      </c>
      <c r="Q303" t="s">
        <v>2901</v>
      </c>
      <c r="T303" t="s">
        <v>2901</v>
      </c>
    </row>
    <row r="304" spans="1:20" x14ac:dyDescent="0.25">
      <c r="A304" t="s">
        <v>658</v>
      </c>
      <c r="B304" s="41">
        <v>52560</v>
      </c>
      <c r="C304" t="s">
        <v>1549</v>
      </c>
      <c r="D304" t="s">
        <v>17</v>
      </c>
      <c r="E304" t="s">
        <v>1896</v>
      </c>
      <c r="F304" s="37">
        <v>135.31187746664801</v>
      </c>
      <c r="G304">
        <v>5277.1632211992728</v>
      </c>
      <c r="H304" t="s">
        <v>3925</v>
      </c>
      <c r="I304" s="39" t="s">
        <v>3926</v>
      </c>
      <c r="J304" t="s">
        <v>3927</v>
      </c>
      <c r="K304" t="s">
        <v>2901</v>
      </c>
      <c r="L304" t="s">
        <v>1984</v>
      </c>
      <c r="M304" t="s">
        <v>2901</v>
      </c>
      <c r="N304" s="39" t="s">
        <v>3928</v>
      </c>
      <c r="O304">
        <v>39377</v>
      </c>
      <c r="Q304" t="s">
        <v>2901</v>
      </c>
      <c r="T304" t="s">
        <v>2901</v>
      </c>
    </row>
    <row r="305" spans="1:20" x14ac:dyDescent="0.25">
      <c r="A305" t="s">
        <v>660</v>
      </c>
      <c r="B305" s="41">
        <v>52570</v>
      </c>
      <c r="C305" t="s">
        <v>1550</v>
      </c>
      <c r="D305" t="s">
        <v>17</v>
      </c>
      <c r="E305" t="s">
        <v>1896</v>
      </c>
      <c r="F305" s="37">
        <v>148.078196331225</v>
      </c>
      <c r="G305">
        <v>5775.0496569177758</v>
      </c>
      <c r="H305" t="s">
        <v>2365</v>
      </c>
      <c r="I305" s="39" t="s">
        <v>2366</v>
      </c>
      <c r="J305" t="s">
        <v>3929</v>
      </c>
      <c r="K305" t="s">
        <v>2901</v>
      </c>
      <c r="L305" t="s">
        <v>2032</v>
      </c>
      <c r="M305" t="s">
        <v>2901</v>
      </c>
      <c r="N305" s="39" t="s">
        <v>3930</v>
      </c>
      <c r="O305">
        <v>39403</v>
      </c>
      <c r="Q305" t="s">
        <v>3931</v>
      </c>
      <c r="T305" t="s">
        <v>2906</v>
      </c>
    </row>
    <row r="306" spans="1:20" x14ac:dyDescent="0.25">
      <c r="A306" t="s">
        <v>662</v>
      </c>
      <c r="B306" s="41">
        <v>52580</v>
      </c>
      <c r="C306" t="s">
        <v>1551</v>
      </c>
      <c r="D306" t="s">
        <v>2009</v>
      </c>
      <c r="E306" t="s">
        <v>1902</v>
      </c>
      <c r="F306" s="37">
        <v>148.08005534432601</v>
      </c>
      <c r="G306">
        <v>5775.122158428715</v>
      </c>
      <c r="H306" t="s">
        <v>2367</v>
      </c>
      <c r="I306" s="39" t="s">
        <v>2368</v>
      </c>
      <c r="J306" t="s">
        <v>3932</v>
      </c>
      <c r="K306" t="s">
        <v>2901</v>
      </c>
      <c r="L306" t="s">
        <v>1984</v>
      </c>
      <c r="M306" t="s">
        <v>2901</v>
      </c>
      <c r="N306" s="39" t="s">
        <v>3933</v>
      </c>
      <c r="O306">
        <v>39419</v>
      </c>
      <c r="Q306" t="s">
        <v>3934</v>
      </c>
      <c r="T306" t="s">
        <v>2906</v>
      </c>
    </row>
    <row r="307" spans="1:20" x14ac:dyDescent="0.25">
      <c r="A307" t="s">
        <v>664</v>
      </c>
      <c r="B307" s="41">
        <v>52590</v>
      </c>
      <c r="C307" t="s">
        <v>1552</v>
      </c>
      <c r="D307" t="s">
        <v>20</v>
      </c>
      <c r="E307" t="s">
        <v>1902</v>
      </c>
      <c r="F307" s="37">
        <v>85.319873600034001</v>
      </c>
      <c r="G307">
        <v>3327.4750704013263</v>
      </c>
      <c r="H307" t="s">
        <v>3935</v>
      </c>
      <c r="I307" s="39" t="s">
        <v>3936</v>
      </c>
      <c r="J307" t="s">
        <v>3937</v>
      </c>
      <c r="K307" t="s">
        <v>2901</v>
      </c>
      <c r="L307" t="s">
        <v>1984</v>
      </c>
      <c r="M307" t="s">
        <v>2901</v>
      </c>
      <c r="N307" s="39" t="s">
        <v>3938</v>
      </c>
      <c r="O307">
        <v>39450</v>
      </c>
      <c r="Q307" t="s">
        <v>2901</v>
      </c>
      <c r="T307" t="s">
        <v>2901</v>
      </c>
    </row>
    <row r="308" spans="1:20" x14ac:dyDescent="0.25">
      <c r="A308" t="s">
        <v>666</v>
      </c>
      <c r="B308" s="41">
        <v>52600</v>
      </c>
      <c r="C308" t="s">
        <v>1553</v>
      </c>
      <c r="D308" t="s">
        <v>56</v>
      </c>
      <c r="E308" t="s">
        <v>1902</v>
      </c>
      <c r="F308" s="37">
        <v>148.07658559812199</v>
      </c>
      <c r="G308">
        <v>5774.9868383267576</v>
      </c>
      <c r="H308" t="s">
        <v>2369</v>
      </c>
      <c r="I308" s="39" t="s">
        <v>2370</v>
      </c>
      <c r="J308" t="s">
        <v>3939</v>
      </c>
      <c r="K308" t="s">
        <v>2901</v>
      </c>
      <c r="L308" t="s">
        <v>1984</v>
      </c>
      <c r="M308" t="s">
        <v>2901</v>
      </c>
      <c r="N308" s="39" t="s">
        <v>3940</v>
      </c>
      <c r="O308">
        <v>39448</v>
      </c>
      <c r="Q308" t="s">
        <v>3941</v>
      </c>
      <c r="T308" t="s">
        <v>2906</v>
      </c>
    </row>
    <row r="309" spans="1:20" x14ac:dyDescent="0.25">
      <c r="A309" t="s">
        <v>668</v>
      </c>
      <c r="B309" s="41">
        <v>52610</v>
      </c>
      <c r="C309" t="s">
        <v>1554</v>
      </c>
      <c r="D309" t="s">
        <v>20</v>
      </c>
      <c r="E309" t="s">
        <v>1902</v>
      </c>
      <c r="F309" s="37">
        <v>82.160000000032596</v>
      </c>
      <c r="G309">
        <v>3204.2400000012717</v>
      </c>
      <c r="H309" t="s">
        <v>3942</v>
      </c>
      <c r="I309" s="39" t="s">
        <v>3943</v>
      </c>
      <c r="J309" t="s">
        <v>3944</v>
      </c>
      <c r="K309" t="s">
        <v>2901</v>
      </c>
      <c r="L309" t="s">
        <v>1984</v>
      </c>
      <c r="M309" t="s">
        <v>2901</v>
      </c>
      <c r="N309" s="39" t="s">
        <v>3945</v>
      </c>
      <c r="O309">
        <v>39448</v>
      </c>
      <c r="Q309" t="s">
        <v>2901</v>
      </c>
      <c r="T309" t="s">
        <v>2901</v>
      </c>
    </row>
    <row r="310" spans="1:20" x14ac:dyDescent="0.25">
      <c r="A310" t="s">
        <v>670</v>
      </c>
      <c r="B310" s="41">
        <v>52620</v>
      </c>
      <c r="C310" t="s">
        <v>1555</v>
      </c>
      <c r="D310" t="s">
        <v>20</v>
      </c>
      <c r="E310" t="s">
        <v>1902</v>
      </c>
      <c r="F310" s="37">
        <v>100.640000000014</v>
      </c>
      <c r="G310">
        <v>3924.9600000005462</v>
      </c>
      <c r="H310" t="s">
        <v>3946</v>
      </c>
      <c r="I310" s="39" t="s">
        <v>3947</v>
      </c>
      <c r="J310" t="s">
        <v>3948</v>
      </c>
      <c r="K310" t="s">
        <v>2901</v>
      </c>
      <c r="L310" t="s">
        <v>1984</v>
      </c>
      <c r="M310" t="s">
        <v>2901</v>
      </c>
      <c r="N310" s="39" t="s">
        <v>3949</v>
      </c>
      <c r="O310">
        <v>39448</v>
      </c>
      <c r="Q310" t="s">
        <v>2901</v>
      </c>
      <c r="T310" t="s">
        <v>2901</v>
      </c>
    </row>
    <row r="311" spans="1:20" x14ac:dyDescent="0.25">
      <c r="A311" t="s">
        <v>672</v>
      </c>
      <c r="B311" s="41">
        <v>52630</v>
      </c>
      <c r="C311" t="s">
        <v>1556</v>
      </c>
      <c r="D311" t="s">
        <v>56</v>
      </c>
      <c r="E311" t="s">
        <v>1902</v>
      </c>
      <c r="F311" s="37">
        <v>85.319873600034001</v>
      </c>
      <c r="G311">
        <v>3327.4750704013263</v>
      </c>
      <c r="H311" t="s">
        <v>3950</v>
      </c>
      <c r="I311" s="39" t="s">
        <v>3951</v>
      </c>
      <c r="J311" t="s">
        <v>3952</v>
      </c>
      <c r="K311" t="s">
        <v>2901</v>
      </c>
      <c r="L311" t="s">
        <v>1984</v>
      </c>
      <c r="M311" t="s">
        <v>2901</v>
      </c>
      <c r="N311" s="39" t="s">
        <v>3953</v>
      </c>
      <c r="O311">
        <v>39448</v>
      </c>
      <c r="Q311" t="s">
        <v>2901</v>
      </c>
      <c r="T311" t="s">
        <v>2901</v>
      </c>
    </row>
    <row r="312" spans="1:20" x14ac:dyDescent="0.25">
      <c r="A312" t="s">
        <v>674</v>
      </c>
      <c r="B312" s="41">
        <v>52640</v>
      </c>
      <c r="C312" t="s">
        <v>1557</v>
      </c>
      <c r="D312" t="s">
        <v>28</v>
      </c>
      <c r="E312" t="s">
        <v>2371</v>
      </c>
      <c r="F312" s="37">
        <v>199.72179098127799</v>
      </c>
      <c r="G312">
        <v>7789.1498482698426</v>
      </c>
      <c r="H312" t="s">
        <v>2372</v>
      </c>
      <c r="I312" s="39" t="s">
        <v>2373</v>
      </c>
      <c r="J312" t="s">
        <v>3954</v>
      </c>
      <c r="K312" t="s">
        <v>2901</v>
      </c>
      <c r="L312" t="s">
        <v>1984</v>
      </c>
      <c r="M312" t="s">
        <v>2901</v>
      </c>
      <c r="N312" s="39" t="s">
        <v>3955</v>
      </c>
      <c r="O312">
        <v>39455</v>
      </c>
      <c r="Q312" t="s">
        <v>3956</v>
      </c>
      <c r="T312" t="s">
        <v>2906</v>
      </c>
    </row>
    <row r="313" spans="1:20" x14ac:dyDescent="0.25">
      <c r="A313" t="s">
        <v>676</v>
      </c>
      <c r="B313" s="41">
        <v>52650</v>
      </c>
      <c r="C313" t="s">
        <v>1558</v>
      </c>
      <c r="D313" t="s">
        <v>48</v>
      </c>
      <c r="E313" t="s">
        <v>1902</v>
      </c>
      <c r="F313" s="37">
        <v>148.07535144158601</v>
      </c>
      <c r="G313">
        <v>5774.9387062218548</v>
      </c>
      <c r="H313" t="s">
        <v>2374</v>
      </c>
      <c r="I313" s="39" t="s">
        <v>2375</v>
      </c>
      <c r="J313" t="s">
        <v>3957</v>
      </c>
      <c r="K313" t="s">
        <v>2901</v>
      </c>
      <c r="L313" t="s">
        <v>1984</v>
      </c>
      <c r="M313" t="s">
        <v>2901</v>
      </c>
      <c r="N313" s="39" t="s">
        <v>3958</v>
      </c>
      <c r="O313">
        <v>39462</v>
      </c>
      <c r="Q313" t="s">
        <v>3959</v>
      </c>
      <c r="T313" t="s">
        <v>2906</v>
      </c>
    </row>
    <row r="314" spans="1:20" x14ac:dyDescent="0.25">
      <c r="A314" t="s">
        <v>678</v>
      </c>
      <c r="B314" s="41">
        <v>52660</v>
      </c>
      <c r="C314" t="s">
        <v>1559</v>
      </c>
      <c r="D314" t="s">
        <v>13</v>
      </c>
      <c r="E314" t="s">
        <v>1902</v>
      </c>
      <c r="F314" s="37">
        <v>117.782761888766</v>
      </c>
      <c r="G314">
        <v>4593.5277136618743</v>
      </c>
      <c r="H314" t="s">
        <v>3960</v>
      </c>
      <c r="I314" s="39" t="s">
        <v>3961</v>
      </c>
      <c r="J314" t="s">
        <v>3962</v>
      </c>
      <c r="K314" t="s">
        <v>2901</v>
      </c>
      <c r="L314" t="s">
        <v>1984</v>
      </c>
      <c r="M314" t="s">
        <v>2901</v>
      </c>
      <c r="N314" s="39" t="s">
        <v>3963</v>
      </c>
      <c r="O314">
        <v>39462</v>
      </c>
      <c r="Q314" t="s">
        <v>2901</v>
      </c>
      <c r="T314" t="s">
        <v>2901</v>
      </c>
    </row>
    <row r="315" spans="1:20" x14ac:dyDescent="0.25">
      <c r="A315" t="s">
        <v>680</v>
      </c>
      <c r="B315" s="41">
        <v>52670</v>
      </c>
      <c r="C315" t="s">
        <v>1560</v>
      </c>
      <c r="D315" t="s">
        <v>2376</v>
      </c>
      <c r="E315" t="s">
        <v>1896</v>
      </c>
      <c r="F315" s="37">
        <v>148.078196331225</v>
      </c>
      <c r="G315">
        <v>5775.0496569177758</v>
      </c>
      <c r="H315" t="s">
        <v>2377</v>
      </c>
      <c r="I315" s="39" t="s">
        <v>2378</v>
      </c>
      <c r="J315" t="s">
        <v>3964</v>
      </c>
      <c r="K315" t="s">
        <v>2901</v>
      </c>
      <c r="L315" t="s">
        <v>2032</v>
      </c>
      <c r="M315" t="s">
        <v>2901</v>
      </c>
      <c r="N315" s="39" t="s">
        <v>3965</v>
      </c>
      <c r="O315">
        <v>39469</v>
      </c>
      <c r="Q315" t="s">
        <v>3966</v>
      </c>
      <c r="T315" t="s">
        <v>2906</v>
      </c>
    </row>
    <row r="316" spans="1:20" x14ac:dyDescent="0.25">
      <c r="A316" t="s">
        <v>682</v>
      </c>
      <c r="B316" s="41">
        <v>52680</v>
      </c>
      <c r="C316" t="s">
        <v>1561</v>
      </c>
      <c r="D316" t="s">
        <v>17</v>
      </c>
      <c r="E316" t="s">
        <v>1896</v>
      </c>
      <c r="F316" s="37">
        <v>148.07828000000001</v>
      </c>
      <c r="G316">
        <v>5775.0529200000001</v>
      </c>
      <c r="H316" t="s">
        <v>2379</v>
      </c>
      <c r="I316" s="39" t="s">
        <v>2380</v>
      </c>
      <c r="J316" t="s">
        <v>3967</v>
      </c>
      <c r="K316" t="s">
        <v>2901</v>
      </c>
      <c r="L316" t="s">
        <v>2032</v>
      </c>
      <c r="M316" t="s">
        <v>2901</v>
      </c>
      <c r="N316" s="39" t="s">
        <v>3968</v>
      </c>
      <c r="O316">
        <v>39469</v>
      </c>
      <c r="Q316" t="s">
        <v>3969</v>
      </c>
      <c r="T316" t="s">
        <v>2906</v>
      </c>
    </row>
    <row r="317" spans="1:20" x14ac:dyDescent="0.25">
      <c r="A317" t="s">
        <v>684</v>
      </c>
      <c r="B317" s="41">
        <v>52690</v>
      </c>
      <c r="C317" t="s">
        <v>1562</v>
      </c>
      <c r="D317" t="s">
        <v>1808</v>
      </c>
      <c r="E317" t="s">
        <v>1892</v>
      </c>
      <c r="F317" s="37">
        <v>91.260000000009299</v>
      </c>
      <c r="G317">
        <v>3559.1400000003628</v>
      </c>
      <c r="H317" t="s">
        <v>3970</v>
      </c>
      <c r="I317" s="39" t="s">
        <v>3971</v>
      </c>
      <c r="J317" t="s">
        <v>3972</v>
      </c>
      <c r="K317" t="s">
        <v>2901</v>
      </c>
      <c r="L317" t="s">
        <v>2032</v>
      </c>
      <c r="M317" t="s">
        <v>2901</v>
      </c>
      <c r="N317" s="39" t="s">
        <v>3973</v>
      </c>
      <c r="O317">
        <v>39483</v>
      </c>
      <c r="Q317" t="s">
        <v>2901</v>
      </c>
      <c r="T317" t="s">
        <v>2901</v>
      </c>
    </row>
    <row r="318" spans="1:20" x14ac:dyDescent="0.25">
      <c r="A318" t="s">
        <v>2381</v>
      </c>
      <c r="B318" s="41">
        <v>52700</v>
      </c>
      <c r="C318" t="s">
        <v>3974</v>
      </c>
      <c r="D318" t="s">
        <v>48</v>
      </c>
      <c r="E318" t="s">
        <v>1902</v>
      </c>
      <c r="F318" s="37">
        <v>148.07658559812199</v>
      </c>
      <c r="G318">
        <v>5774.9868383267576</v>
      </c>
      <c r="H318" t="s">
        <v>2382</v>
      </c>
      <c r="I318" s="39" t="s">
        <v>2383</v>
      </c>
      <c r="J318" t="s">
        <v>3975</v>
      </c>
      <c r="K318" t="s">
        <v>2901</v>
      </c>
      <c r="L318" t="s">
        <v>1984</v>
      </c>
      <c r="M318" t="s">
        <v>2901</v>
      </c>
      <c r="N318" s="39" t="s">
        <v>3976</v>
      </c>
      <c r="O318">
        <v>39483</v>
      </c>
      <c r="Q318" t="s">
        <v>3977</v>
      </c>
      <c r="T318" t="s">
        <v>2906</v>
      </c>
    </row>
    <row r="319" spans="1:20" x14ac:dyDescent="0.25">
      <c r="A319" t="s">
        <v>1936</v>
      </c>
      <c r="B319" s="41">
        <v>52710</v>
      </c>
      <c r="C319" t="s">
        <v>3978</v>
      </c>
      <c r="D319" t="s">
        <v>13</v>
      </c>
      <c r="E319" t="s">
        <v>1933</v>
      </c>
      <c r="F319" s="37">
        <v>134.33494342511401</v>
      </c>
      <c r="G319">
        <v>5239.0627935794464</v>
      </c>
      <c r="H319" t="s">
        <v>2384</v>
      </c>
      <c r="I319" s="39" t="s">
        <v>2385</v>
      </c>
      <c r="J319" t="s">
        <v>3979</v>
      </c>
      <c r="K319" t="s">
        <v>2901</v>
      </c>
      <c r="L319" t="s">
        <v>2032</v>
      </c>
      <c r="M319" t="s">
        <v>2901</v>
      </c>
      <c r="N319" s="39" t="s">
        <v>3980</v>
      </c>
      <c r="O319">
        <v>39489</v>
      </c>
      <c r="Q319" t="s">
        <v>3981</v>
      </c>
      <c r="T319" t="s">
        <v>2906</v>
      </c>
    </row>
    <row r="320" spans="1:20" x14ac:dyDescent="0.25">
      <c r="A320" t="s">
        <v>688</v>
      </c>
      <c r="B320" s="41">
        <v>52720</v>
      </c>
      <c r="C320" t="s">
        <v>1564</v>
      </c>
      <c r="D320" t="s">
        <v>28</v>
      </c>
      <c r="E320" t="s">
        <v>1902</v>
      </c>
      <c r="F320" s="37">
        <v>148.07658559812199</v>
      </c>
      <c r="G320">
        <v>5774.9868383267576</v>
      </c>
      <c r="H320" t="s">
        <v>2386</v>
      </c>
      <c r="I320" s="39" t="s">
        <v>2387</v>
      </c>
      <c r="J320" t="s">
        <v>3982</v>
      </c>
      <c r="K320" t="s">
        <v>2901</v>
      </c>
      <c r="L320" t="s">
        <v>1984</v>
      </c>
      <c r="M320" t="s">
        <v>2901</v>
      </c>
      <c r="N320" s="39" t="s">
        <v>3983</v>
      </c>
      <c r="O320">
        <v>39503</v>
      </c>
      <c r="Q320" t="s">
        <v>3984</v>
      </c>
      <c r="T320" t="s">
        <v>2906</v>
      </c>
    </row>
    <row r="321" spans="1:20" x14ac:dyDescent="0.25">
      <c r="A321" t="s">
        <v>690</v>
      </c>
      <c r="B321" s="41">
        <v>52730</v>
      </c>
      <c r="C321" t="s">
        <v>1565</v>
      </c>
      <c r="D321" t="s">
        <v>2154</v>
      </c>
      <c r="E321" t="s">
        <v>1933</v>
      </c>
      <c r="F321" s="37">
        <v>134.33494342511401</v>
      </c>
      <c r="G321">
        <v>5239.0627935794464</v>
      </c>
      <c r="H321" t="s">
        <v>2388</v>
      </c>
      <c r="I321" s="39" t="s">
        <v>2389</v>
      </c>
      <c r="J321" t="s">
        <v>3985</v>
      </c>
      <c r="K321" t="s">
        <v>2901</v>
      </c>
      <c r="L321" t="s">
        <v>2032</v>
      </c>
      <c r="M321" t="s">
        <v>2901</v>
      </c>
      <c r="N321" s="39" t="s">
        <v>3986</v>
      </c>
      <c r="O321">
        <v>39510</v>
      </c>
      <c r="Q321" t="s">
        <v>3987</v>
      </c>
      <c r="T321" t="s">
        <v>2906</v>
      </c>
    </row>
    <row r="322" spans="1:20" x14ac:dyDescent="0.25">
      <c r="A322" t="s">
        <v>692</v>
      </c>
      <c r="B322" s="41">
        <v>52740</v>
      </c>
      <c r="C322" t="s">
        <v>1566</v>
      </c>
      <c r="D322" t="s">
        <v>50</v>
      </c>
      <c r="E322" t="s">
        <v>1902</v>
      </c>
      <c r="F322" s="37">
        <v>148.07658559812199</v>
      </c>
      <c r="G322">
        <v>5774.9868383267576</v>
      </c>
      <c r="H322" t="s">
        <v>2390</v>
      </c>
      <c r="I322" s="39" t="s">
        <v>2391</v>
      </c>
      <c r="J322" t="s">
        <v>3988</v>
      </c>
      <c r="K322" t="s">
        <v>2901</v>
      </c>
      <c r="L322" t="s">
        <v>1984</v>
      </c>
      <c r="M322" t="s">
        <v>2901</v>
      </c>
      <c r="N322" s="39" t="s">
        <v>3989</v>
      </c>
      <c r="O322">
        <v>39539</v>
      </c>
      <c r="Q322" t="s">
        <v>3990</v>
      </c>
      <c r="T322" t="s">
        <v>2906</v>
      </c>
    </row>
    <row r="323" spans="1:20" x14ac:dyDescent="0.25">
      <c r="A323" t="s">
        <v>694</v>
      </c>
      <c r="B323" s="41">
        <v>52750</v>
      </c>
      <c r="C323" t="s">
        <v>1567</v>
      </c>
      <c r="D323" t="s">
        <v>55</v>
      </c>
      <c r="E323" t="s">
        <v>1902</v>
      </c>
      <c r="F323" s="37">
        <v>129.85747618586299</v>
      </c>
      <c r="G323">
        <v>5064.4415712486561</v>
      </c>
      <c r="H323" t="s">
        <v>3991</v>
      </c>
      <c r="I323" s="39" t="s">
        <v>3992</v>
      </c>
      <c r="J323" t="s">
        <v>3993</v>
      </c>
      <c r="K323" t="s">
        <v>2901</v>
      </c>
      <c r="L323" t="s">
        <v>1984</v>
      </c>
      <c r="M323" t="s">
        <v>2901</v>
      </c>
      <c r="N323" s="39" t="s">
        <v>3994</v>
      </c>
      <c r="O323">
        <v>39539</v>
      </c>
      <c r="Q323" t="s">
        <v>2901</v>
      </c>
      <c r="T323" t="s">
        <v>2901</v>
      </c>
    </row>
    <row r="324" spans="1:20" x14ac:dyDescent="0.25">
      <c r="A324" t="s">
        <v>696</v>
      </c>
      <c r="B324" s="41">
        <v>52760</v>
      </c>
      <c r="C324" t="s">
        <v>1568</v>
      </c>
      <c r="D324" t="s">
        <v>32</v>
      </c>
      <c r="E324" t="s">
        <v>1902</v>
      </c>
      <c r="F324" s="37">
        <v>82.160000000032596</v>
      </c>
      <c r="G324">
        <v>3204.2400000012717</v>
      </c>
      <c r="H324" t="s">
        <v>3995</v>
      </c>
      <c r="I324" s="39" t="s">
        <v>3996</v>
      </c>
      <c r="J324" t="s">
        <v>3997</v>
      </c>
      <c r="K324" t="s">
        <v>2901</v>
      </c>
      <c r="L324" t="s">
        <v>1984</v>
      </c>
      <c r="M324" t="s">
        <v>2901</v>
      </c>
      <c r="N324" s="39" t="s">
        <v>3998</v>
      </c>
      <c r="O324">
        <v>39545</v>
      </c>
      <c r="Q324" t="s">
        <v>2901</v>
      </c>
      <c r="T324" t="s">
        <v>2901</v>
      </c>
    </row>
    <row r="325" spans="1:20" x14ac:dyDescent="0.25">
      <c r="A325" t="s">
        <v>698</v>
      </c>
      <c r="B325" s="41">
        <v>52770</v>
      </c>
      <c r="C325" t="s">
        <v>1569</v>
      </c>
      <c r="D325" t="s">
        <v>18</v>
      </c>
      <c r="E325" t="s">
        <v>1902</v>
      </c>
      <c r="F325" s="37">
        <v>82.160000000032596</v>
      </c>
      <c r="G325">
        <v>3204.2400000012717</v>
      </c>
      <c r="H325" t="s">
        <v>3999</v>
      </c>
      <c r="I325" s="39" t="s">
        <v>4000</v>
      </c>
      <c r="J325" t="s">
        <v>4001</v>
      </c>
      <c r="K325" t="s">
        <v>2901</v>
      </c>
      <c r="L325" t="s">
        <v>1984</v>
      </c>
      <c r="M325" t="s">
        <v>2901</v>
      </c>
      <c r="N325" s="39" t="s">
        <v>4002</v>
      </c>
      <c r="O325">
        <v>39546</v>
      </c>
      <c r="Q325" t="s">
        <v>2901</v>
      </c>
      <c r="T325" t="s">
        <v>2901</v>
      </c>
    </row>
    <row r="326" spans="1:20" x14ac:dyDescent="0.25">
      <c r="A326" t="s">
        <v>700</v>
      </c>
      <c r="B326" s="41">
        <v>52780</v>
      </c>
      <c r="C326" t="s">
        <v>1570</v>
      </c>
      <c r="D326" t="s">
        <v>1186</v>
      </c>
      <c r="E326" t="s">
        <v>1902</v>
      </c>
      <c r="F326" s="37">
        <v>135.31149018566899</v>
      </c>
      <c r="G326">
        <v>5277.1481172410904</v>
      </c>
      <c r="H326" t="s">
        <v>4003</v>
      </c>
      <c r="I326" s="39" t="s">
        <v>4004</v>
      </c>
      <c r="J326" t="s">
        <v>4005</v>
      </c>
      <c r="K326" t="s">
        <v>2901</v>
      </c>
      <c r="L326" t="s">
        <v>1984</v>
      </c>
      <c r="M326" t="s">
        <v>2901</v>
      </c>
      <c r="N326" s="39" t="s">
        <v>4006</v>
      </c>
      <c r="O326">
        <v>39553</v>
      </c>
      <c r="Q326" t="s">
        <v>2901</v>
      </c>
      <c r="T326" t="s">
        <v>2901</v>
      </c>
    </row>
    <row r="327" spans="1:20" x14ac:dyDescent="0.25">
      <c r="A327" t="s">
        <v>702</v>
      </c>
      <c r="B327" s="41">
        <v>52790</v>
      </c>
      <c r="C327" t="s">
        <v>1571</v>
      </c>
      <c r="D327" t="s">
        <v>28</v>
      </c>
      <c r="E327" t="s">
        <v>1902</v>
      </c>
      <c r="F327" s="37">
        <v>141.66835904507701</v>
      </c>
      <c r="G327">
        <v>5525.0660027580043</v>
      </c>
      <c r="H327" t="s">
        <v>4007</v>
      </c>
      <c r="I327" s="39" t="s">
        <v>4008</v>
      </c>
      <c r="J327" t="s">
        <v>4009</v>
      </c>
      <c r="K327" t="s">
        <v>2901</v>
      </c>
      <c r="L327" t="s">
        <v>1984</v>
      </c>
      <c r="M327" t="s">
        <v>2901</v>
      </c>
      <c r="N327" s="39" t="s">
        <v>4010</v>
      </c>
      <c r="O327">
        <v>39566</v>
      </c>
      <c r="Q327" t="s">
        <v>2901</v>
      </c>
      <c r="T327" t="s">
        <v>2901</v>
      </c>
    </row>
    <row r="328" spans="1:20" x14ac:dyDescent="0.25">
      <c r="A328" t="s">
        <v>704</v>
      </c>
      <c r="B328" s="41">
        <v>528</v>
      </c>
      <c r="C328" t="s">
        <v>1572</v>
      </c>
      <c r="D328" t="s">
        <v>53</v>
      </c>
      <c r="E328" t="s">
        <v>1995</v>
      </c>
      <c r="F328" s="37">
        <v>211.421121354821</v>
      </c>
      <c r="G328">
        <v>8245.4237328380204</v>
      </c>
      <c r="H328" t="s">
        <v>4011</v>
      </c>
      <c r="I328" s="39" t="s">
        <v>4012</v>
      </c>
      <c r="J328" t="s">
        <v>4013</v>
      </c>
      <c r="K328" t="s">
        <v>2901</v>
      </c>
      <c r="L328" t="s">
        <v>1984</v>
      </c>
      <c r="M328" t="s">
        <v>2901</v>
      </c>
      <c r="N328" s="39" t="s">
        <v>4014</v>
      </c>
      <c r="O328">
        <v>31079</v>
      </c>
      <c r="Q328" t="s">
        <v>2901</v>
      </c>
      <c r="T328" t="s">
        <v>2901</v>
      </c>
    </row>
    <row r="329" spans="1:20" x14ac:dyDescent="0.25">
      <c r="A329" t="s">
        <v>706</v>
      </c>
      <c r="B329" s="41">
        <v>52800</v>
      </c>
      <c r="C329" t="s">
        <v>1573</v>
      </c>
      <c r="D329" t="s">
        <v>17</v>
      </c>
      <c r="E329" t="s">
        <v>1902</v>
      </c>
      <c r="F329" s="37">
        <v>148.078196331225</v>
      </c>
      <c r="G329">
        <v>5775.0496569177758</v>
      </c>
      <c r="H329" t="s">
        <v>2392</v>
      </c>
      <c r="I329" s="39" t="s">
        <v>2393</v>
      </c>
      <c r="J329" t="s">
        <v>4015</v>
      </c>
      <c r="K329" t="s">
        <v>2901</v>
      </c>
      <c r="L329" t="s">
        <v>1984</v>
      </c>
      <c r="M329" t="s">
        <v>2901</v>
      </c>
      <c r="N329" s="39" t="s">
        <v>4016</v>
      </c>
      <c r="O329">
        <v>39580</v>
      </c>
      <c r="Q329" t="s">
        <v>4017</v>
      </c>
      <c r="T329" t="s">
        <v>2906</v>
      </c>
    </row>
    <row r="330" spans="1:20" x14ac:dyDescent="0.25">
      <c r="A330" t="s">
        <v>708</v>
      </c>
      <c r="B330" s="41">
        <v>52810</v>
      </c>
      <c r="C330" t="s">
        <v>1574</v>
      </c>
      <c r="D330" t="s">
        <v>13</v>
      </c>
      <c r="E330" t="s">
        <v>1902</v>
      </c>
      <c r="F330" s="37">
        <v>123.672562333782</v>
      </c>
      <c r="G330">
        <v>4823.2299310174985</v>
      </c>
      <c r="H330" t="s">
        <v>4018</v>
      </c>
      <c r="I330" s="39" t="s">
        <v>4019</v>
      </c>
      <c r="J330" t="s">
        <v>4020</v>
      </c>
      <c r="K330" t="s">
        <v>2901</v>
      </c>
      <c r="L330" t="s">
        <v>1984</v>
      </c>
      <c r="M330" t="s">
        <v>2901</v>
      </c>
      <c r="N330" s="39" t="s">
        <v>4021</v>
      </c>
      <c r="O330">
        <v>39580</v>
      </c>
      <c r="Q330" t="s">
        <v>2901</v>
      </c>
      <c r="T330" t="s">
        <v>2901</v>
      </c>
    </row>
    <row r="331" spans="1:20" x14ac:dyDescent="0.25">
      <c r="A331" t="s">
        <v>710</v>
      </c>
      <c r="B331" s="41">
        <v>52820</v>
      </c>
      <c r="C331" t="s">
        <v>1575</v>
      </c>
      <c r="D331" t="s">
        <v>55</v>
      </c>
      <c r="E331" t="s">
        <v>1902</v>
      </c>
      <c r="F331" s="37">
        <v>148.076804971282</v>
      </c>
      <c r="G331">
        <v>5774.9953938799981</v>
      </c>
      <c r="H331" t="s">
        <v>2394</v>
      </c>
      <c r="I331" s="39" t="s">
        <v>2395</v>
      </c>
      <c r="J331" t="s">
        <v>4022</v>
      </c>
      <c r="K331" t="s">
        <v>2901</v>
      </c>
      <c r="L331" t="s">
        <v>1984</v>
      </c>
      <c r="M331" t="s">
        <v>2901</v>
      </c>
      <c r="N331" s="39" t="s">
        <v>4023</v>
      </c>
      <c r="O331">
        <v>39587</v>
      </c>
      <c r="Q331" t="s">
        <v>4024</v>
      </c>
      <c r="T331" t="s">
        <v>2906</v>
      </c>
    </row>
    <row r="332" spans="1:20" x14ac:dyDescent="0.25">
      <c r="A332" t="s">
        <v>712</v>
      </c>
      <c r="B332" s="41">
        <v>52830</v>
      </c>
      <c r="C332" t="s">
        <v>1576</v>
      </c>
      <c r="D332" t="s">
        <v>18</v>
      </c>
      <c r="E332" t="s">
        <v>2294</v>
      </c>
      <c r="F332" s="37">
        <v>135.16878668745801</v>
      </c>
      <c r="G332">
        <v>5271.5826808108623</v>
      </c>
      <c r="H332" t="s">
        <v>4025</v>
      </c>
      <c r="I332" s="39" t="s">
        <v>4026</v>
      </c>
      <c r="J332" t="s">
        <v>4027</v>
      </c>
      <c r="K332" t="s">
        <v>2901</v>
      </c>
      <c r="L332" t="s">
        <v>1984</v>
      </c>
      <c r="M332" t="s">
        <v>2901</v>
      </c>
      <c r="N332" s="39" t="s">
        <v>4028</v>
      </c>
      <c r="O332">
        <v>39587</v>
      </c>
      <c r="Q332" t="s">
        <v>2901</v>
      </c>
      <c r="T332" t="s">
        <v>2901</v>
      </c>
    </row>
    <row r="333" spans="1:20" x14ac:dyDescent="0.25">
      <c r="A333" t="s">
        <v>714</v>
      </c>
      <c r="B333" s="41">
        <v>52840</v>
      </c>
      <c r="C333" t="s">
        <v>1577</v>
      </c>
      <c r="D333" t="s">
        <v>2143</v>
      </c>
      <c r="E333" t="s">
        <v>1986</v>
      </c>
      <c r="F333" s="37">
        <v>151.52381120604801</v>
      </c>
      <c r="G333">
        <v>5909.4286370358732</v>
      </c>
      <c r="H333" t="s">
        <v>2396</v>
      </c>
      <c r="I333" s="39" t="s">
        <v>2397</v>
      </c>
      <c r="J333" t="s">
        <v>4029</v>
      </c>
      <c r="K333" t="s">
        <v>2901</v>
      </c>
      <c r="L333" t="s">
        <v>1984</v>
      </c>
      <c r="M333" t="s">
        <v>2901</v>
      </c>
      <c r="N333" s="39" t="s">
        <v>4030</v>
      </c>
      <c r="O333">
        <v>39601</v>
      </c>
      <c r="Q333" t="s">
        <v>4031</v>
      </c>
      <c r="T333" t="s">
        <v>2906</v>
      </c>
    </row>
    <row r="334" spans="1:20" x14ac:dyDescent="0.25">
      <c r="A334" t="s">
        <v>716</v>
      </c>
      <c r="B334" s="41">
        <v>52850</v>
      </c>
      <c r="C334" t="s">
        <v>1578</v>
      </c>
      <c r="D334" t="s">
        <v>28</v>
      </c>
      <c r="E334" t="s">
        <v>2320</v>
      </c>
      <c r="F334" s="37">
        <v>142.518580338096</v>
      </c>
      <c r="G334">
        <v>5558.2246331857441</v>
      </c>
      <c r="H334" t="s">
        <v>4032</v>
      </c>
      <c r="I334" s="39" t="s">
        <v>4033</v>
      </c>
      <c r="J334" t="s">
        <v>4034</v>
      </c>
      <c r="K334" t="s">
        <v>2901</v>
      </c>
      <c r="L334" t="s">
        <v>1984</v>
      </c>
      <c r="M334" t="s">
        <v>2901</v>
      </c>
      <c r="N334" s="39" t="s">
        <v>4035</v>
      </c>
      <c r="O334">
        <v>39615</v>
      </c>
      <c r="Q334" t="s">
        <v>4036</v>
      </c>
      <c r="T334" t="s">
        <v>2906</v>
      </c>
    </row>
    <row r="335" spans="1:20" x14ac:dyDescent="0.25">
      <c r="A335" t="s">
        <v>718</v>
      </c>
      <c r="B335" s="41">
        <v>52860</v>
      </c>
      <c r="C335" t="s">
        <v>1579</v>
      </c>
      <c r="D335" t="s">
        <v>17</v>
      </c>
      <c r="E335" t="s">
        <v>1896</v>
      </c>
      <c r="F335" s="37">
        <v>148.08064286489099</v>
      </c>
      <c r="G335">
        <v>5775.1450717307489</v>
      </c>
      <c r="H335" t="s">
        <v>2398</v>
      </c>
      <c r="I335" s="39" t="s">
        <v>2399</v>
      </c>
      <c r="J335" t="s">
        <v>4037</v>
      </c>
      <c r="K335" t="s">
        <v>2901</v>
      </c>
      <c r="L335" t="s">
        <v>1984</v>
      </c>
      <c r="M335" t="s">
        <v>2901</v>
      </c>
      <c r="N335" s="39" t="s">
        <v>4038</v>
      </c>
      <c r="O335">
        <v>39622</v>
      </c>
      <c r="Q335" t="s">
        <v>4039</v>
      </c>
      <c r="T335" t="s">
        <v>2906</v>
      </c>
    </row>
    <row r="336" spans="1:20" x14ac:dyDescent="0.25">
      <c r="A336" t="s">
        <v>720</v>
      </c>
      <c r="B336" s="41">
        <v>52870</v>
      </c>
      <c r="C336" t="s">
        <v>1580</v>
      </c>
      <c r="D336" t="s">
        <v>17</v>
      </c>
      <c r="E336" t="s">
        <v>1896</v>
      </c>
      <c r="F336" s="37">
        <v>148.08000000000001</v>
      </c>
      <c r="G336">
        <v>5775.1200000000008</v>
      </c>
      <c r="H336" t="s">
        <v>2400</v>
      </c>
      <c r="I336" s="39" t="s">
        <v>2401</v>
      </c>
      <c r="J336" t="s">
        <v>4040</v>
      </c>
      <c r="K336" t="s">
        <v>2901</v>
      </c>
      <c r="L336" t="s">
        <v>2032</v>
      </c>
      <c r="M336" t="s">
        <v>2901</v>
      </c>
      <c r="N336" s="39" t="s">
        <v>4041</v>
      </c>
      <c r="O336">
        <v>39630</v>
      </c>
      <c r="Q336" t="s">
        <v>4042</v>
      </c>
      <c r="T336" t="s">
        <v>2906</v>
      </c>
    </row>
    <row r="337" spans="1:20" x14ac:dyDescent="0.25">
      <c r="A337" t="s">
        <v>722</v>
      </c>
      <c r="B337" s="41">
        <v>52880</v>
      </c>
      <c r="C337" t="s">
        <v>1581</v>
      </c>
      <c r="D337" t="s">
        <v>18</v>
      </c>
      <c r="E337" t="s">
        <v>1902</v>
      </c>
      <c r="F337" s="37">
        <v>100.645514999982</v>
      </c>
      <c r="G337">
        <v>3925.1750849992982</v>
      </c>
      <c r="H337" t="s">
        <v>4043</v>
      </c>
      <c r="I337" s="39" t="s">
        <v>4044</v>
      </c>
      <c r="J337" t="s">
        <v>4045</v>
      </c>
      <c r="K337" t="s">
        <v>2901</v>
      </c>
      <c r="L337" t="s">
        <v>1984</v>
      </c>
      <c r="M337" t="s">
        <v>2901</v>
      </c>
      <c r="N337" s="39" t="s">
        <v>4046</v>
      </c>
      <c r="O337">
        <v>39631</v>
      </c>
      <c r="Q337" t="s">
        <v>2901</v>
      </c>
      <c r="T337" t="s">
        <v>2901</v>
      </c>
    </row>
    <row r="338" spans="1:20" x14ac:dyDescent="0.25">
      <c r="A338" t="s">
        <v>724</v>
      </c>
      <c r="B338" s="41">
        <v>52890</v>
      </c>
      <c r="C338" t="s">
        <v>1582</v>
      </c>
      <c r="D338" t="s">
        <v>53</v>
      </c>
      <c r="E338" t="s">
        <v>1902</v>
      </c>
      <c r="F338" s="37">
        <v>148.08000000000001</v>
      </c>
      <c r="G338">
        <v>5775.1200000000008</v>
      </c>
      <c r="H338" t="s">
        <v>2402</v>
      </c>
      <c r="I338" s="39" t="s">
        <v>2403</v>
      </c>
      <c r="J338" t="s">
        <v>4047</v>
      </c>
      <c r="K338" t="s">
        <v>2901</v>
      </c>
      <c r="L338" t="s">
        <v>1984</v>
      </c>
      <c r="M338" t="s">
        <v>2901</v>
      </c>
      <c r="N338" s="39" t="s">
        <v>4048</v>
      </c>
      <c r="O338">
        <v>39631</v>
      </c>
      <c r="Q338" t="s">
        <v>4049</v>
      </c>
      <c r="T338" t="s">
        <v>2906</v>
      </c>
    </row>
    <row r="339" spans="1:20" x14ac:dyDescent="0.25">
      <c r="A339" t="s">
        <v>726</v>
      </c>
      <c r="B339" s="41">
        <v>52900</v>
      </c>
      <c r="C339" t="s">
        <v>1583</v>
      </c>
      <c r="D339" t="s">
        <v>18</v>
      </c>
      <c r="E339" t="s">
        <v>1902</v>
      </c>
      <c r="F339" s="37">
        <v>148.07194110794799</v>
      </c>
      <c r="G339">
        <v>5774.8057032099723</v>
      </c>
      <c r="H339" t="s">
        <v>2404</v>
      </c>
      <c r="I339" s="39" t="s">
        <v>2405</v>
      </c>
      <c r="J339" t="s">
        <v>4050</v>
      </c>
      <c r="K339" t="s">
        <v>2901</v>
      </c>
      <c r="L339" t="s">
        <v>1984</v>
      </c>
      <c r="M339" t="s">
        <v>2901</v>
      </c>
      <c r="N339" s="39" t="s">
        <v>4051</v>
      </c>
      <c r="O339">
        <v>39638</v>
      </c>
      <c r="Q339" t="s">
        <v>4052</v>
      </c>
      <c r="T339" t="s">
        <v>2906</v>
      </c>
    </row>
    <row r="340" spans="1:20" x14ac:dyDescent="0.25">
      <c r="A340" t="s">
        <v>728</v>
      </c>
      <c r="B340" s="41">
        <v>52910</v>
      </c>
      <c r="C340" t="s">
        <v>1584</v>
      </c>
      <c r="D340" t="s">
        <v>1808</v>
      </c>
      <c r="E340" t="s">
        <v>1896</v>
      </c>
      <c r="F340" s="37">
        <v>85.319999999948806</v>
      </c>
      <c r="G340">
        <v>3327.4799999980032</v>
      </c>
      <c r="H340" t="s">
        <v>4053</v>
      </c>
      <c r="I340" s="39" t="s">
        <v>4054</v>
      </c>
      <c r="J340" t="s">
        <v>4055</v>
      </c>
      <c r="K340" t="s">
        <v>2901</v>
      </c>
      <c r="L340" t="s">
        <v>1984</v>
      </c>
      <c r="M340" t="s">
        <v>2901</v>
      </c>
      <c r="N340" s="39" t="s">
        <v>4056</v>
      </c>
      <c r="O340">
        <v>39638</v>
      </c>
      <c r="Q340" t="s">
        <v>2901</v>
      </c>
      <c r="T340" t="s">
        <v>2901</v>
      </c>
    </row>
    <row r="341" spans="1:20" x14ac:dyDescent="0.25">
      <c r="A341" t="s">
        <v>730</v>
      </c>
      <c r="B341" s="41">
        <v>52920</v>
      </c>
      <c r="C341" t="s">
        <v>1585</v>
      </c>
      <c r="D341" t="s">
        <v>18</v>
      </c>
      <c r="E341" t="s">
        <v>1902</v>
      </c>
      <c r="F341" s="37">
        <v>148.076804971282</v>
      </c>
      <c r="G341">
        <v>5774.9953938799981</v>
      </c>
      <c r="H341" t="s">
        <v>2406</v>
      </c>
      <c r="I341" s="39" t="s">
        <v>2407</v>
      </c>
      <c r="J341" t="s">
        <v>4057</v>
      </c>
      <c r="K341" t="s">
        <v>2901</v>
      </c>
      <c r="L341" t="s">
        <v>1984</v>
      </c>
      <c r="M341" t="s">
        <v>2901</v>
      </c>
      <c r="N341" s="39" t="s">
        <v>4058</v>
      </c>
      <c r="O341">
        <v>39644</v>
      </c>
      <c r="Q341" t="s">
        <v>4059</v>
      </c>
      <c r="T341" t="s">
        <v>2906</v>
      </c>
    </row>
    <row r="342" spans="1:20" x14ac:dyDescent="0.25">
      <c r="A342" t="s">
        <v>4060</v>
      </c>
      <c r="B342" s="41">
        <v>52930</v>
      </c>
      <c r="C342" t="s">
        <v>4061</v>
      </c>
      <c r="D342" t="s">
        <v>4062</v>
      </c>
      <c r="E342" t="s">
        <v>1902</v>
      </c>
      <c r="F342" s="37">
        <v>100.64330582018</v>
      </c>
      <c r="G342">
        <v>3925.0889269870204</v>
      </c>
      <c r="H342" t="s">
        <v>4063</v>
      </c>
      <c r="I342" s="39" t="s">
        <v>4064</v>
      </c>
      <c r="J342" t="s">
        <v>4065</v>
      </c>
      <c r="K342" t="s">
        <v>2901</v>
      </c>
      <c r="L342" t="s">
        <v>1984</v>
      </c>
      <c r="M342" t="s">
        <v>2901</v>
      </c>
      <c r="N342" s="39" t="s">
        <v>4066</v>
      </c>
      <c r="O342">
        <v>39644</v>
      </c>
      <c r="Q342" t="s">
        <v>2901</v>
      </c>
      <c r="T342" t="s">
        <v>2901</v>
      </c>
    </row>
    <row r="343" spans="1:20" x14ac:dyDescent="0.25">
      <c r="A343" t="s">
        <v>732</v>
      </c>
      <c r="B343" s="41">
        <v>52940</v>
      </c>
      <c r="C343" t="s">
        <v>1586</v>
      </c>
      <c r="D343" t="s">
        <v>50</v>
      </c>
      <c r="E343" t="s">
        <v>1902</v>
      </c>
      <c r="F343" s="37">
        <v>116.549760166346</v>
      </c>
      <c r="G343">
        <v>4545.4406464874946</v>
      </c>
      <c r="H343" t="s">
        <v>4067</v>
      </c>
      <c r="I343" s="39" t="s">
        <v>4068</v>
      </c>
      <c r="J343" t="s">
        <v>4069</v>
      </c>
      <c r="K343" t="s">
        <v>2901</v>
      </c>
      <c r="L343" t="s">
        <v>1984</v>
      </c>
      <c r="M343" t="s">
        <v>2901</v>
      </c>
      <c r="N343" s="39" t="s">
        <v>4070</v>
      </c>
      <c r="O343">
        <v>39665</v>
      </c>
      <c r="Q343" t="s">
        <v>2901</v>
      </c>
      <c r="T343" t="s">
        <v>2901</v>
      </c>
    </row>
    <row r="344" spans="1:20" x14ac:dyDescent="0.25">
      <c r="A344" t="s">
        <v>734</v>
      </c>
      <c r="B344" s="41">
        <v>52950</v>
      </c>
      <c r="C344" t="s">
        <v>1587</v>
      </c>
      <c r="D344" t="s">
        <v>1188</v>
      </c>
      <c r="E344" t="s">
        <v>1896</v>
      </c>
      <c r="F344" s="37">
        <v>148.076804971282</v>
      </c>
      <c r="G344">
        <v>5774.9953938799981</v>
      </c>
      <c r="H344" t="s">
        <v>2408</v>
      </c>
      <c r="I344" s="39" t="s">
        <v>2409</v>
      </c>
      <c r="J344" t="s">
        <v>4071</v>
      </c>
      <c r="K344" t="s">
        <v>2901</v>
      </c>
      <c r="L344" t="s">
        <v>2032</v>
      </c>
      <c r="M344" t="s">
        <v>2901</v>
      </c>
      <c r="N344" s="39" t="s">
        <v>4072</v>
      </c>
      <c r="O344">
        <v>39679</v>
      </c>
      <c r="Q344" t="s">
        <v>4073</v>
      </c>
      <c r="T344" t="s">
        <v>2906</v>
      </c>
    </row>
    <row r="345" spans="1:20" x14ac:dyDescent="0.25">
      <c r="A345" t="s">
        <v>736</v>
      </c>
      <c r="B345" s="41">
        <v>52960</v>
      </c>
      <c r="C345" t="s">
        <v>1588</v>
      </c>
      <c r="D345" t="s">
        <v>17</v>
      </c>
      <c r="E345" t="s">
        <v>1933</v>
      </c>
      <c r="F345" s="37">
        <v>134.33669760438701</v>
      </c>
      <c r="G345">
        <v>5239.1312065710936</v>
      </c>
      <c r="H345" t="s">
        <v>2410</v>
      </c>
      <c r="I345" s="39" t="s">
        <v>2411</v>
      </c>
      <c r="J345" t="s">
        <v>4074</v>
      </c>
      <c r="K345" t="s">
        <v>2901</v>
      </c>
      <c r="L345" t="s">
        <v>2032</v>
      </c>
      <c r="M345" t="s">
        <v>2901</v>
      </c>
      <c r="N345" s="39" t="s">
        <v>4075</v>
      </c>
      <c r="O345">
        <v>39686</v>
      </c>
      <c r="Q345" t="s">
        <v>4076</v>
      </c>
      <c r="T345" t="s">
        <v>2906</v>
      </c>
    </row>
    <row r="346" spans="1:20" x14ac:dyDescent="0.25">
      <c r="A346" t="s">
        <v>738</v>
      </c>
      <c r="B346" s="41">
        <v>52970</v>
      </c>
      <c r="C346" t="s">
        <v>1589</v>
      </c>
      <c r="D346" t="s">
        <v>53</v>
      </c>
      <c r="E346" t="s">
        <v>1902</v>
      </c>
      <c r="F346" s="37">
        <v>148.076804971282</v>
      </c>
      <c r="G346">
        <v>5774.9953938799981</v>
      </c>
      <c r="H346" t="s">
        <v>4077</v>
      </c>
      <c r="I346" s="39" t="s">
        <v>4078</v>
      </c>
      <c r="J346" t="s">
        <v>4079</v>
      </c>
      <c r="K346" t="s">
        <v>2901</v>
      </c>
      <c r="L346" t="s">
        <v>1984</v>
      </c>
      <c r="M346" t="s">
        <v>2901</v>
      </c>
      <c r="N346" s="39" t="s">
        <v>4080</v>
      </c>
      <c r="O346">
        <v>39692</v>
      </c>
      <c r="Q346" t="s">
        <v>4081</v>
      </c>
      <c r="T346" t="s">
        <v>2906</v>
      </c>
    </row>
    <row r="347" spans="1:20" x14ac:dyDescent="0.25">
      <c r="A347" t="s">
        <v>740</v>
      </c>
      <c r="B347" s="41">
        <v>52980</v>
      </c>
      <c r="C347" t="s">
        <v>1590</v>
      </c>
      <c r="D347" t="s">
        <v>55</v>
      </c>
      <c r="E347" t="s">
        <v>2320</v>
      </c>
      <c r="F347" s="37">
        <v>148.076804971282</v>
      </c>
      <c r="G347">
        <v>5774.9953938799981</v>
      </c>
      <c r="H347" t="s">
        <v>2412</v>
      </c>
      <c r="I347" s="39" t="s">
        <v>2413</v>
      </c>
      <c r="J347" t="s">
        <v>4082</v>
      </c>
      <c r="K347" t="s">
        <v>2901</v>
      </c>
      <c r="L347" t="s">
        <v>1984</v>
      </c>
      <c r="M347" t="s">
        <v>2901</v>
      </c>
      <c r="N347" s="39" t="s">
        <v>4083</v>
      </c>
      <c r="O347">
        <v>39700</v>
      </c>
      <c r="Q347" t="s">
        <v>4084</v>
      </c>
      <c r="T347" t="s">
        <v>2906</v>
      </c>
    </row>
    <row r="348" spans="1:20" x14ac:dyDescent="0.25">
      <c r="A348" t="s">
        <v>742</v>
      </c>
      <c r="B348" s="41">
        <v>52990</v>
      </c>
      <c r="C348" t="s">
        <v>1591</v>
      </c>
      <c r="D348" t="s">
        <v>17</v>
      </c>
      <c r="E348" t="s">
        <v>1896</v>
      </c>
      <c r="F348" s="37">
        <v>148.08005534432601</v>
      </c>
      <c r="G348">
        <v>5775.122158428715</v>
      </c>
      <c r="H348" t="s">
        <v>2414</v>
      </c>
      <c r="I348" s="39" t="s">
        <v>2415</v>
      </c>
      <c r="J348" t="s">
        <v>4085</v>
      </c>
      <c r="K348" t="s">
        <v>2901</v>
      </c>
      <c r="L348" t="s">
        <v>2032</v>
      </c>
      <c r="M348" t="s">
        <v>2901</v>
      </c>
      <c r="N348" s="39" t="s">
        <v>4086</v>
      </c>
      <c r="O348">
        <v>39700</v>
      </c>
      <c r="Q348" t="s">
        <v>4087</v>
      </c>
      <c r="T348" t="s">
        <v>2906</v>
      </c>
    </row>
    <row r="349" spans="1:20" x14ac:dyDescent="0.25">
      <c r="A349" t="s">
        <v>744</v>
      </c>
      <c r="B349" s="41">
        <v>53000</v>
      </c>
      <c r="C349" t="s">
        <v>1592</v>
      </c>
      <c r="D349" t="s">
        <v>17</v>
      </c>
      <c r="E349" t="s">
        <v>1933</v>
      </c>
      <c r="F349" s="37">
        <v>134.33669760438701</v>
      </c>
      <c r="G349">
        <v>5239.1312065710936</v>
      </c>
      <c r="H349" t="s">
        <v>2416</v>
      </c>
      <c r="I349" s="39" t="s">
        <v>2417</v>
      </c>
      <c r="J349" t="s">
        <v>4088</v>
      </c>
      <c r="K349" t="s">
        <v>2901</v>
      </c>
      <c r="L349" t="s">
        <v>2032</v>
      </c>
      <c r="M349" t="s">
        <v>2901</v>
      </c>
      <c r="N349" s="39" t="s">
        <v>4089</v>
      </c>
      <c r="O349">
        <v>39700</v>
      </c>
      <c r="Q349" t="s">
        <v>4090</v>
      </c>
      <c r="T349" t="s">
        <v>2906</v>
      </c>
    </row>
    <row r="350" spans="1:20" x14ac:dyDescent="0.25">
      <c r="A350" t="s">
        <v>745</v>
      </c>
      <c r="B350" s="41">
        <v>53010</v>
      </c>
      <c r="C350" t="s">
        <v>1593</v>
      </c>
      <c r="D350" t="s">
        <v>28</v>
      </c>
      <c r="E350" t="s">
        <v>1902</v>
      </c>
      <c r="F350" s="37">
        <v>116.551109811839</v>
      </c>
      <c r="G350">
        <v>4545.4932826617205</v>
      </c>
      <c r="H350" t="s">
        <v>4091</v>
      </c>
      <c r="I350" s="39" t="s">
        <v>4092</v>
      </c>
      <c r="J350" t="s">
        <v>4093</v>
      </c>
      <c r="K350" t="s">
        <v>2901</v>
      </c>
      <c r="L350" t="s">
        <v>1984</v>
      </c>
      <c r="M350" t="s">
        <v>2901</v>
      </c>
      <c r="N350" s="39" t="s">
        <v>4094</v>
      </c>
      <c r="O350">
        <v>39701</v>
      </c>
      <c r="Q350" t="s">
        <v>2901</v>
      </c>
      <c r="T350" t="s">
        <v>2901</v>
      </c>
    </row>
    <row r="351" spans="1:20" x14ac:dyDescent="0.25">
      <c r="A351" t="s">
        <v>747</v>
      </c>
      <c r="B351" s="41">
        <v>53020</v>
      </c>
      <c r="C351" t="s">
        <v>1594</v>
      </c>
      <c r="D351" t="s">
        <v>1808</v>
      </c>
      <c r="E351" t="s">
        <v>1892</v>
      </c>
      <c r="F351" s="37">
        <v>91.260000000009299</v>
      </c>
      <c r="G351">
        <v>3559.1400000003628</v>
      </c>
      <c r="H351" t="s">
        <v>4095</v>
      </c>
      <c r="I351" s="39" t="s">
        <v>4096</v>
      </c>
      <c r="J351" t="s">
        <v>4097</v>
      </c>
      <c r="K351" t="s">
        <v>2901</v>
      </c>
      <c r="L351" t="s">
        <v>1984</v>
      </c>
      <c r="M351" t="s">
        <v>2901</v>
      </c>
      <c r="N351" s="39" t="s">
        <v>4098</v>
      </c>
      <c r="O351">
        <v>39713</v>
      </c>
      <c r="Q351" t="s">
        <v>2901</v>
      </c>
      <c r="T351" t="s">
        <v>2901</v>
      </c>
    </row>
    <row r="352" spans="1:20" x14ac:dyDescent="0.25">
      <c r="A352" t="s">
        <v>749</v>
      </c>
      <c r="B352" s="41">
        <v>53030</v>
      </c>
      <c r="C352" t="s">
        <v>1595</v>
      </c>
      <c r="D352" t="s">
        <v>2376</v>
      </c>
      <c r="E352" t="s">
        <v>2223</v>
      </c>
      <c r="F352" s="37">
        <v>146.383975108947</v>
      </c>
      <c r="G352">
        <v>5708.9750292489334</v>
      </c>
      <c r="H352" t="s">
        <v>4099</v>
      </c>
      <c r="I352" s="39" t="s">
        <v>4100</v>
      </c>
      <c r="J352" t="s">
        <v>4101</v>
      </c>
      <c r="K352" t="s">
        <v>2901</v>
      </c>
      <c r="L352" t="s">
        <v>1984</v>
      </c>
      <c r="M352" t="s">
        <v>2901</v>
      </c>
      <c r="N352" s="39" t="s">
        <v>4102</v>
      </c>
      <c r="O352">
        <v>39713</v>
      </c>
      <c r="Q352" t="s">
        <v>2901</v>
      </c>
      <c r="T352" t="s">
        <v>2901</v>
      </c>
    </row>
    <row r="353" spans="1:20" x14ac:dyDescent="0.25">
      <c r="A353" t="s">
        <v>751</v>
      </c>
      <c r="B353" s="41">
        <v>53040</v>
      </c>
      <c r="C353" t="s">
        <v>1596</v>
      </c>
      <c r="D353" t="s">
        <v>18</v>
      </c>
      <c r="E353" t="s">
        <v>1902</v>
      </c>
      <c r="F353" s="37">
        <v>148.076804971282</v>
      </c>
      <c r="G353">
        <v>5774.9953938799981</v>
      </c>
      <c r="H353" t="s">
        <v>2418</v>
      </c>
      <c r="I353" s="39" t="s">
        <v>2419</v>
      </c>
      <c r="J353" t="s">
        <v>4103</v>
      </c>
      <c r="K353" t="s">
        <v>2901</v>
      </c>
      <c r="L353" t="s">
        <v>1984</v>
      </c>
      <c r="M353" t="s">
        <v>2901</v>
      </c>
      <c r="N353" s="39" t="s">
        <v>4104</v>
      </c>
      <c r="O353">
        <v>39721</v>
      </c>
      <c r="Q353" t="s">
        <v>4105</v>
      </c>
      <c r="T353" t="s">
        <v>2906</v>
      </c>
    </row>
    <row r="354" spans="1:20" x14ac:dyDescent="0.25">
      <c r="A354" t="s">
        <v>753</v>
      </c>
      <c r="B354" s="41">
        <v>53050</v>
      </c>
      <c r="C354" t="s">
        <v>1252</v>
      </c>
      <c r="D354" t="s">
        <v>50</v>
      </c>
      <c r="E354" t="s">
        <v>1902</v>
      </c>
      <c r="F354" s="37">
        <v>148.076804971282</v>
      </c>
      <c r="G354">
        <v>5774.9953938799981</v>
      </c>
      <c r="H354" t="s">
        <v>2420</v>
      </c>
      <c r="I354" s="39" t="s">
        <v>2421</v>
      </c>
      <c r="J354" t="s">
        <v>4106</v>
      </c>
      <c r="K354" t="s">
        <v>2901</v>
      </c>
      <c r="L354" t="s">
        <v>1984</v>
      </c>
      <c r="M354" t="s">
        <v>2901</v>
      </c>
      <c r="N354" s="39" t="s">
        <v>4107</v>
      </c>
      <c r="O354">
        <v>39721</v>
      </c>
      <c r="Q354" t="s">
        <v>4108</v>
      </c>
      <c r="T354" t="s">
        <v>2906</v>
      </c>
    </row>
    <row r="355" spans="1:20" x14ac:dyDescent="0.25">
      <c r="A355" t="s">
        <v>755</v>
      </c>
      <c r="B355" s="41">
        <v>53060</v>
      </c>
      <c r="C355" t="s">
        <v>1597</v>
      </c>
      <c r="D355" t="s">
        <v>17</v>
      </c>
      <c r="E355" t="s">
        <v>1896</v>
      </c>
      <c r="F355" s="37">
        <v>148.078419432815</v>
      </c>
      <c r="G355">
        <v>5775.058357879785</v>
      </c>
      <c r="H355" t="s">
        <v>2422</v>
      </c>
      <c r="I355" s="39" t="s">
        <v>2423</v>
      </c>
      <c r="J355" t="s">
        <v>4109</v>
      </c>
      <c r="K355" t="s">
        <v>2901</v>
      </c>
      <c r="L355" t="s">
        <v>2032</v>
      </c>
      <c r="M355" t="s">
        <v>2901</v>
      </c>
      <c r="N355" s="39" t="s">
        <v>4110</v>
      </c>
      <c r="O355">
        <v>39743</v>
      </c>
      <c r="Q355" t="s">
        <v>4111</v>
      </c>
      <c r="T355" t="s">
        <v>2906</v>
      </c>
    </row>
    <row r="356" spans="1:20" x14ac:dyDescent="0.25">
      <c r="A356" t="s">
        <v>757</v>
      </c>
      <c r="B356" s="41">
        <v>53070</v>
      </c>
      <c r="C356" t="s">
        <v>1598</v>
      </c>
      <c r="D356" t="s">
        <v>28</v>
      </c>
      <c r="E356" t="s">
        <v>2320</v>
      </c>
      <c r="F356" s="37">
        <v>148.076804971282</v>
      </c>
      <c r="G356">
        <v>5774.9953938799981</v>
      </c>
      <c r="H356" t="s">
        <v>2424</v>
      </c>
      <c r="I356" s="39" t="s">
        <v>2425</v>
      </c>
      <c r="J356" t="s">
        <v>4112</v>
      </c>
      <c r="K356" t="s">
        <v>2901</v>
      </c>
      <c r="L356" t="s">
        <v>1984</v>
      </c>
      <c r="M356" t="s">
        <v>2901</v>
      </c>
      <c r="N356" s="39" t="s">
        <v>4113</v>
      </c>
      <c r="O356">
        <v>39755</v>
      </c>
      <c r="Q356" t="s">
        <v>4114</v>
      </c>
      <c r="T356" t="s">
        <v>2906</v>
      </c>
    </row>
    <row r="357" spans="1:20" x14ac:dyDescent="0.25">
      <c r="A357" t="s">
        <v>759</v>
      </c>
      <c r="B357" s="41">
        <v>53080</v>
      </c>
      <c r="C357" t="s">
        <v>1599</v>
      </c>
      <c r="D357" t="s">
        <v>56</v>
      </c>
      <c r="E357" t="s">
        <v>1902</v>
      </c>
      <c r="F357" s="37">
        <v>95.989999999990701</v>
      </c>
      <c r="G357">
        <v>3743.6099999996372</v>
      </c>
      <c r="H357" t="s">
        <v>4115</v>
      </c>
      <c r="I357" s="39" t="s">
        <v>4116</v>
      </c>
      <c r="J357" t="s">
        <v>4117</v>
      </c>
      <c r="K357" t="s">
        <v>2901</v>
      </c>
      <c r="L357" t="s">
        <v>1984</v>
      </c>
      <c r="M357" t="s">
        <v>2901</v>
      </c>
      <c r="N357" s="39" t="s">
        <v>4118</v>
      </c>
      <c r="O357">
        <v>39816</v>
      </c>
      <c r="Q357" t="s">
        <v>2901</v>
      </c>
      <c r="T357" t="s">
        <v>2901</v>
      </c>
    </row>
    <row r="358" spans="1:20" x14ac:dyDescent="0.25">
      <c r="A358" t="s">
        <v>761</v>
      </c>
      <c r="B358" s="41">
        <v>53090</v>
      </c>
      <c r="C358" t="s">
        <v>1600</v>
      </c>
      <c r="D358" t="s">
        <v>17</v>
      </c>
      <c r="E358" t="s">
        <v>1896</v>
      </c>
      <c r="F358" s="37">
        <v>148.078419432815</v>
      </c>
      <c r="G358">
        <v>5775.058357879785</v>
      </c>
      <c r="H358" t="s">
        <v>2426</v>
      </c>
      <c r="I358" s="39" t="s">
        <v>2427</v>
      </c>
      <c r="J358" t="s">
        <v>4119</v>
      </c>
      <c r="K358" t="s">
        <v>2901</v>
      </c>
      <c r="L358" t="s">
        <v>2032</v>
      </c>
      <c r="M358" t="s">
        <v>2901</v>
      </c>
      <c r="N358" s="39" t="s">
        <v>4120</v>
      </c>
      <c r="O358">
        <v>39820</v>
      </c>
      <c r="Q358" t="s">
        <v>4121</v>
      </c>
      <c r="T358" t="s">
        <v>2906</v>
      </c>
    </row>
    <row r="359" spans="1:20" x14ac:dyDescent="0.25">
      <c r="A359" t="s">
        <v>763</v>
      </c>
      <c r="B359" s="41">
        <v>53100</v>
      </c>
      <c r="C359" t="s">
        <v>1601</v>
      </c>
      <c r="D359" t="s">
        <v>13</v>
      </c>
      <c r="E359" t="s">
        <v>1989</v>
      </c>
      <c r="F359" s="37">
        <v>154.95834457164801</v>
      </c>
      <c r="G359">
        <v>6043.3754382942725</v>
      </c>
      <c r="H359" t="s">
        <v>2428</v>
      </c>
      <c r="I359" s="39" t="s">
        <v>2429</v>
      </c>
      <c r="J359" t="s">
        <v>4122</v>
      </c>
      <c r="K359" t="s">
        <v>2901</v>
      </c>
      <c r="L359" t="s">
        <v>1984</v>
      </c>
      <c r="M359" t="s">
        <v>2901</v>
      </c>
      <c r="N359" s="39" t="s">
        <v>4123</v>
      </c>
      <c r="O359">
        <v>39816</v>
      </c>
      <c r="Q359" t="s">
        <v>4124</v>
      </c>
      <c r="T359" t="s">
        <v>2906</v>
      </c>
    </row>
    <row r="360" spans="1:20" x14ac:dyDescent="0.25">
      <c r="A360" t="s">
        <v>765</v>
      </c>
      <c r="B360" s="41">
        <v>53110</v>
      </c>
      <c r="C360" t="s">
        <v>1602</v>
      </c>
      <c r="D360" t="s">
        <v>50</v>
      </c>
      <c r="E360" t="s">
        <v>1896</v>
      </c>
      <c r="F360" s="37">
        <v>148.078419432815</v>
      </c>
      <c r="G360">
        <v>5775.058357879785</v>
      </c>
      <c r="H360" t="s">
        <v>2430</v>
      </c>
      <c r="I360" s="39" t="s">
        <v>2431</v>
      </c>
      <c r="J360" t="s">
        <v>4125</v>
      </c>
      <c r="K360" t="s">
        <v>2901</v>
      </c>
      <c r="L360" t="s">
        <v>1984</v>
      </c>
      <c r="M360" t="s">
        <v>2901</v>
      </c>
      <c r="N360" s="39" t="s">
        <v>4126</v>
      </c>
      <c r="O360">
        <v>39833</v>
      </c>
      <c r="Q360" t="s">
        <v>4127</v>
      </c>
      <c r="T360" t="s">
        <v>2906</v>
      </c>
    </row>
    <row r="361" spans="1:20" x14ac:dyDescent="0.25">
      <c r="A361" t="s">
        <v>767</v>
      </c>
      <c r="B361" s="41">
        <v>53120</v>
      </c>
      <c r="C361" t="s">
        <v>1603</v>
      </c>
      <c r="D361" t="s">
        <v>28</v>
      </c>
      <c r="E361" t="s">
        <v>2432</v>
      </c>
      <c r="F361" s="37">
        <v>154.96123392653601</v>
      </c>
      <c r="G361">
        <v>6043.4881231349045</v>
      </c>
      <c r="H361" t="s">
        <v>2433</v>
      </c>
      <c r="I361" s="39" t="s">
        <v>2434</v>
      </c>
      <c r="J361" t="s">
        <v>4128</v>
      </c>
      <c r="K361" t="s">
        <v>2901</v>
      </c>
      <c r="L361" t="s">
        <v>1984</v>
      </c>
      <c r="M361" t="s">
        <v>2435</v>
      </c>
      <c r="N361" s="39" t="s">
        <v>4129</v>
      </c>
      <c r="O361">
        <v>39875</v>
      </c>
      <c r="Q361" t="s">
        <v>4130</v>
      </c>
      <c r="T361" t="s">
        <v>2906</v>
      </c>
    </row>
    <row r="362" spans="1:20" x14ac:dyDescent="0.25">
      <c r="A362" t="s">
        <v>769</v>
      </c>
      <c r="B362" s="41">
        <v>53130</v>
      </c>
      <c r="C362" t="s">
        <v>1604</v>
      </c>
      <c r="D362" t="s">
        <v>28</v>
      </c>
      <c r="E362" t="s">
        <v>2371</v>
      </c>
      <c r="F362" s="37">
        <v>138.92033755123501</v>
      </c>
      <c r="G362">
        <v>5417.8931644981658</v>
      </c>
      <c r="H362" t="s">
        <v>4131</v>
      </c>
      <c r="I362" s="39" t="s">
        <v>4132</v>
      </c>
      <c r="J362" t="s">
        <v>4133</v>
      </c>
      <c r="K362" t="s">
        <v>2901</v>
      </c>
      <c r="L362" t="s">
        <v>1984</v>
      </c>
      <c r="M362" t="s">
        <v>2901</v>
      </c>
      <c r="N362" s="39" t="s">
        <v>4134</v>
      </c>
      <c r="O362">
        <v>39879</v>
      </c>
      <c r="Q362" t="s">
        <v>2901</v>
      </c>
      <c r="T362" t="s">
        <v>2901</v>
      </c>
    </row>
    <row r="363" spans="1:20" x14ac:dyDescent="0.25">
      <c r="A363" t="s">
        <v>771</v>
      </c>
      <c r="B363" s="41">
        <v>53140</v>
      </c>
      <c r="C363" t="s">
        <v>1605</v>
      </c>
      <c r="D363" t="s">
        <v>17</v>
      </c>
      <c r="E363" t="s">
        <v>1896</v>
      </c>
      <c r="F363" s="37">
        <v>129.861034252932</v>
      </c>
      <c r="G363">
        <v>5064.5803358643479</v>
      </c>
      <c r="H363" t="s">
        <v>4135</v>
      </c>
      <c r="I363" s="39" t="s">
        <v>4136</v>
      </c>
      <c r="J363" t="s">
        <v>4137</v>
      </c>
      <c r="K363" t="s">
        <v>2901</v>
      </c>
      <c r="L363" t="s">
        <v>2032</v>
      </c>
      <c r="M363" t="s">
        <v>2901</v>
      </c>
      <c r="N363" s="39" t="s">
        <v>4138</v>
      </c>
      <c r="O363">
        <v>39904</v>
      </c>
      <c r="Q363" t="s">
        <v>2901</v>
      </c>
      <c r="T363" t="s">
        <v>2901</v>
      </c>
    </row>
    <row r="364" spans="1:20" x14ac:dyDescent="0.25">
      <c r="A364" t="s">
        <v>773</v>
      </c>
      <c r="B364" s="41">
        <v>53150</v>
      </c>
      <c r="C364" t="s">
        <v>1253</v>
      </c>
      <c r="D364" t="s">
        <v>28</v>
      </c>
      <c r="E364" t="s">
        <v>1902</v>
      </c>
      <c r="F364" s="37">
        <v>123.672562333782</v>
      </c>
      <c r="G364">
        <v>4823.2299310174985</v>
      </c>
      <c r="H364" t="s">
        <v>4139</v>
      </c>
      <c r="I364" s="39" t="s">
        <v>4140</v>
      </c>
      <c r="J364" t="s">
        <v>4141</v>
      </c>
      <c r="K364" t="s">
        <v>2901</v>
      </c>
      <c r="L364" t="s">
        <v>1984</v>
      </c>
      <c r="M364" t="s">
        <v>2901</v>
      </c>
      <c r="N364" s="39" t="s">
        <v>4142</v>
      </c>
      <c r="O364">
        <v>39903</v>
      </c>
      <c r="Q364" t="s">
        <v>2901</v>
      </c>
      <c r="T364" t="s">
        <v>2901</v>
      </c>
    </row>
    <row r="365" spans="1:20" x14ac:dyDescent="0.25">
      <c r="A365" t="s">
        <v>775</v>
      </c>
      <c r="B365" s="41">
        <v>53160</v>
      </c>
      <c r="C365" t="s">
        <v>1606</v>
      </c>
      <c r="D365" t="s">
        <v>2217</v>
      </c>
      <c r="E365" t="s">
        <v>1902</v>
      </c>
      <c r="F365" s="37">
        <v>136.35</v>
      </c>
      <c r="G365">
        <v>5317.65</v>
      </c>
      <c r="H365" t="s">
        <v>4143</v>
      </c>
      <c r="I365" s="39" t="s">
        <v>4144</v>
      </c>
      <c r="J365" t="s">
        <v>3830</v>
      </c>
      <c r="K365" t="s">
        <v>2901</v>
      </c>
      <c r="L365" t="s">
        <v>1984</v>
      </c>
      <c r="M365" t="s">
        <v>2901</v>
      </c>
      <c r="N365" s="39" t="s">
        <v>4145</v>
      </c>
      <c r="O365">
        <v>39979</v>
      </c>
      <c r="Q365" t="s">
        <v>2901</v>
      </c>
      <c r="T365" t="s">
        <v>2901</v>
      </c>
    </row>
    <row r="366" spans="1:20" x14ac:dyDescent="0.25">
      <c r="A366" t="s">
        <v>777</v>
      </c>
      <c r="B366" s="41">
        <v>53170</v>
      </c>
      <c r="C366" t="s">
        <v>1607</v>
      </c>
      <c r="D366" t="s">
        <v>53</v>
      </c>
      <c r="E366" t="s">
        <v>1902</v>
      </c>
      <c r="F366" s="37">
        <v>148.08005534432601</v>
      </c>
      <c r="G366">
        <v>5775.122158428715</v>
      </c>
      <c r="H366" t="s">
        <v>2436</v>
      </c>
      <c r="I366" s="39" t="s">
        <v>2437</v>
      </c>
      <c r="J366" t="s">
        <v>4146</v>
      </c>
      <c r="K366" t="s">
        <v>2901</v>
      </c>
      <c r="L366" t="s">
        <v>1984</v>
      </c>
      <c r="M366" t="s">
        <v>2901</v>
      </c>
      <c r="N366" s="39" t="s">
        <v>4147</v>
      </c>
      <c r="O366">
        <v>39980</v>
      </c>
      <c r="Q366" t="s">
        <v>4148</v>
      </c>
      <c r="T366" t="s">
        <v>2906</v>
      </c>
    </row>
    <row r="367" spans="1:20" x14ac:dyDescent="0.25">
      <c r="A367" t="s">
        <v>779</v>
      </c>
      <c r="B367" s="41">
        <v>53180</v>
      </c>
      <c r="C367" t="s">
        <v>1608</v>
      </c>
      <c r="D367" t="s">
        <v>13</v>
      </c>
      <c r="E367" t="s">
        <v>1902</v>
      </c>
      <c r="F367" s="37">
        <v>135.317705571537</v>
      </c>
      <c r="G367">
        <v>5277.3905172899431</v>
      </c>
      <c r="H367" t="s">
        <v>4149</v>
      </c>
      <c r="I367" s="39" t="s">
        <v>4150</v>
      </c>
      <c r="J367" t="s">
        <v>4151</v>
      </c>
      <c r="K367" t="s">
        <v>2901</v>
      </c>
      <c r="L367" t="s">
        <v>1984</v>
      </c>
      <c r="M367" t="s">
        <v>2901</v>
      </c>
      <c r="N367" s="39" t="s">
        <v>4152</v>
      </c>
      <c r="O367">
        <v>39993</v>
      </c>
      <c r="Q367" t="s">
        <v>2901</v>
      </c>
      <c r="T367" t="s">
        <v>2901</v>
      </c>
    </row>
    <row r="368" spans="1:20" x14ac:dyDescent="0.25">
      <c r="A368" t="s">
        <v>781</v>
      </c>
      <c r="B368" s="41">
        <v>53190</v>
      </c>
      <c r="C368" t="s">
        <v>1609</v>
      </c>
      <c r="D368" t="s">
        <v>13</v>
      </c>
      <c r="E368" t="s">
        <v>1989</v>
      </c>
      <c r="F368" s="37">
        <v>154.95834457164801</v>
      </c>
      <c r="G368">
        <v>6043.3754382942725</v>
      </c>
      <c r="H368" t="s">
        <v>2438</v>
      </c>
      <c r="I368" s="39" t="s">
        <v>2439</v>
      </c>
      <c r="J368" t="s">
        <v>4153</v>
      </c>
      <c r="K368" t="s">
        <v>2901</v>
      </c>
      <c r="L368" t="s">
        <v>1984</v>
      </c>
      <c r="M368" t="s">
        <v>2901</v>
      </c>
      <c r="N368" s="39" t="s">
        <v>4154</v>
      </c>
      <c r="O368">
        <v>40001</v>
      </c>
      <c r="Q368" t="s">
        <v>4155</v>
      </c>
      <c r="T368" t="s">
        <v>2906</v>
      </c>
    </row>
    <row r="369" spans="1:20" x14ac:dyDescent="0.25">
      <c r="A369" t="s">
        <v>783</v>
      </c>
      <c r="B369" s="41">
        <v>53200</v>
      </c>
      <c r="C369" t="s">
        <v>1610</v>
      </c>
      <c r="D369" t="s">
        <v>32</v>
      </c>
      <c r="E369" t="s">
        <v>1902</v>
      </c>
      <c r="F369" s="37">
        <v>148.08005534432601</v>
      </c>
      <c r="G369">
        <v>5775.122158428715</v>
      </c>
      <c r="H369" t="s">
        <v>2440</v>
      </c>
      <c r="I369" s="39" t="s">
        <v>2441</v>
      </c>
      <c r="J369" t="s">
        <v>4156</v>
      </c>
      <c r="K369" t="s">
        <v>2901</v>
      </c>
      <c r="L369" t="s">
        <v>1984</v>
      </c>
      <c r="M369" t="s">
        <v>2901</v>
      </c>
      <c r="N369" s="39" t="s">
        <v>4157</v>
      </c>
      <c r="O369">
        <v>40001</v>
      </c>
      <c r="Q369" t="s">
        <v>4158</v>
      </c>
      <c r="T369" t="s">
        <v>2906</v>
      </c>
    </row>
    <row r="370" spans="1:20" x14ac:dyDescent="0.25">
      <c r="A370" t="s">
        <v>785</v>
      </c>
      <c r="B370" s="41">
        <v>53210</v>
      </c>
      <c r="C370" t="s">
        <v>1611</v>
      </c>
      <c r="D370" t="s">
        <v>50</v>
      </c>
      <c r="E370" t="s">
        <v>1902</v>
      </c>
      <c r="F370" s="37">
        <v>95.989999999990701</v>
      </c>
      <c r="G370">
        <v>3743.6099999996372</v>
      </c>
      <c r="H370" t="s">
        <v>4159</v>
      </c>
      <c r="I370" s="39" t="s">
        <v>4160</v>
      </c>
      <c r="J370" t="s">
        <v>4161</v>
      </c>
      <c r="K370" t="s">
        <v>2901</v>
      </c>
      <c r="L370" t="s">
        <v>1984</v>
      </c>
      <c r="M370" t="s">
        <v>2901</v>
      </c>
      <c r="N370" s="39" t="s">
        <v>4162</v>
      </c>
      <c r="O370">
        <v>40001</v>
      </c>
      <c r="Q370" t="s">
        <v>2901</v>
      </c>
      <c r="T370" t="s">
        <v>2901</v>
      </c>
    </row>
    <row r="371" spans="1:20" x14ac:dyDescent="0.25">
      <c r="A371" t="s">
        <v>787</v>
      </c>
      <c r="B371" s="41">
        <v>53220</v>
      </c>
      <c r="C371" t="s">
        <v>1612</v>
      </c>
      <c r="D371" t="s">
        <v>18</v>
      </c>
      <c r="E371" t="s">
        <v>1902</v>
      </c>
      <c r="F371" s="37">
        <v>112.174937599948</v>
      </c>
      <c r="G371">
        <v>4374.822566397972</v>
      </c>
      <c r="H371" t="s">
        <v>4163</v>
      </c>
      <c r="I371" s="39" t="s">
        <v>4164</v>
      </c>
      <c r="J371" t="s">
        <v>4165</v>
      </c>
      <c r="K371" t="s">
        <v>2901</v>
      </c>
      <c r="L371" t="s">
        <v>1984</v>
      </c>
      <c r="M371" t="s">
        <v>2901</v>
      </c>
      <c r="N371" s="39" t="s">
        <v>4166</v>
      </c>
      <c r="O371">
        <v>40005</v>
      </c>
      <c r="Q371" t="s">
        <v>2901</v>
      </c>
      <c r="T371" t="s">
        <v>2901</v>
      </c>
    </row>
    <row r="372" spans="1:20" x14ac:dyDescent="0.25">
      <c r="A372" t="s">
        <v>789</v>
      </c>
      <c r="B372" s="41">
        <v>53230</v>
      </c>
      <c r="C372" t="s">
        <v>1613</v>
      </c>
      <c r="D372" t="s">
        <v>28</v>
      </c>
      <c r="E372" t="s">
        <v>1902</v>
      </c>
      <c r="F372" s="37">
        <v>148.08005534432601</v>
      </c>
      <c r="G372">
        <v>5775.122158428715</v>
      </c>
      <c r="H372" t="s">
        <v>2442</v>
      </c>
      <c r="I372" s="39" t="s">
        <v>2443</v>
      </c>
      <c r="J372" t="s">
        <v>4167</v>
      </c>
      <c r="K372" t="s">
        <v>2901</v>
      </c>
      <c r="L372" t="s">
        <v>1984</v>
      </c>
      <c r="M372" t="s">
        <v>2901</v>
      </c>
      <c r="N372" s="39" t="s">
        <v>4168</v>
      </c>
      <c r="O372">
        <v>39998</v>
      </c>
      <c r="Q372" t="s">
        <v>4169</v>
      </c>
      <c r="T372" t="s">
        <v>2906</v>
      </c>
    </row>
    <row r="373" spans="1:20" x14ac:dyDescent="0.25">
      <c r="A373" t="s">
        <v>791</v>
      </c>
      <c r="B373" s="41">
        <v>53240</v>
      </c>
      <c r="C373" t="s">
        <v>1614</v>
      </c>
      <c r="D373" t="s">
        <v>28</v>
      </c>
      <c r="E373" t="s">
        <v>2320</v>
      </c>
      <c r="F373" s="37">
        <v>116.552397422165</v>
      </c>
      <c r="G373">
        <v>4545.5434994644347</v>
      </c>
      <c r="H373" t="s">
        <v>4170</v>
      </c>
      <c r="I373" s="39" t="s">
        <v>4171</v>
      </c>
      <c r="J373" t="s">
        <v>4172</v>
      </c>
      <c r="K373" t="s">
        <v>2901</v>
      </c>
      <c r="L373" t="s">
        <v>1984</v>
      </c>
      <c r="M373" t="s">
        <v>2901</v>
      </c>
      <c r="N373" s="39" t="s">
        <v>4173</v>
      </c>
      <c r="O373">
        <v>40042</v>
      </c>
      <c r="Q373" t="s">
        <v>2901</v>
      </c>
      <c r="T373" t="s">
        <v>2901</v>
      </c>
    </row>
    <row r="374" spans="1:20" x14ac:dyDescent="0.25">
      <c r="A374" t="s">
        <v>793</v>
      </c>
      <c r="B374" s="41">
        <v>53250</v>
      </c>
      <c r="C374" t="s">
        <v>1615</v>
      </c>
      <c r="D374" t="s">
        <v>18</v>
      </c>
      <c r="E374" t="s">
        <v>2320</v>
      </c>
      <c r="F374" s="37">
        <v>148.08005534432601</v>
      </c>
      <c r="G374">
        <v>5775.122158428715</v>
      </c>
      <c r="H374" t="s">
        <v>2444</v>
      </c>
      <c r="I374" s="39" t="s">
        <v>2445</v>
      </c>
      <c r="J374" t="s">
        <v>4174</v>
      </c>
      <c r="K374" t="s">
        <v>2901</v>
      </c>
      <c r="L374" t="s">
        <v>1984</v>
      </c>
      <c r="M374" t="s">
        <v>2901</v>
      </c>
      <c r="N374" s="39" t="s">
        <v>4175</v>
      </c>
      <c r="O374">
        <v>40057</v>
      </c>
      <c r="Q374" t="s">
        <v>4176</v>
      </c>
      <c r="T374" t="s">
        <v>2906</v>
      </c>
    </row>
    <row r="375" spans="1:20" x14ac:dyDescent="0.25">
      <c r="A375" t="s">
        <v>795</v>
      </c>
      <c r="B375" s="41">
        <v>53260</v>
      </c>
      <c r="C375" t="s">
        <v>1616</v>
      </c>
      <c r="D375" t="s">
        <v>17</v>
      </c>
      <c r="E375" t="s">
        <v>2108</v>
      </c>
      <c r="F375" s="37">
        <v>158.38999999999999</v>
      </c>
      <c r="G375">
        <v>6177.2099999999991</v>
      </c>
      <c r="H375" t="s">
        <v>2446</v>
      </c>
      <c r="I375" s="39" t="s">
        <v>2447</v>
      </c>
      <c r="J375" t="s">
        <v>4177</v>
      </c>
      <c r="K375" t="s">
        <v>2901</v>
      </c>
      <c r="L375" t="s">
        <v>1984</v>
      </c>
      <c r="M375" t="s">
        <v>2901</v>
      </c>
      <c r="N375" s="39" t="s">
        <v>4178</v>
      </c>
      <c r="O375">
        <v>40064</v>
      </c>
      <c r="Q375" t="s">
        <v>4179</v>
      </c>
      <c r="T375" t="s">
        <v>2906</v>
      </c>
    </row>
    <row r="376" spans="1:20" x14ac:dyDescent="0.25">
      <c r="A376" t="s">
        <v>797</v>
      </c>
      <c r="B376" s="41">
        <v>53270</v>
      </c>
      <c r="C376" t="s">
        <v>1617</v>
      </c>
      <c r="D376" t="s">
        <v>17</v>
      </c>
      <c r="E376" t="s">
        <v>1896</v>
      </c>
      <c r="F376" s="37">
        <v>148.08005534432601</v>
      </c>
      <c r="G376">
        <v>5775.122158428715</v>
      </c>
      <c r="H376" t="s">
        <v>2448</v>
      </c>
      <c r="I376" s="39" t="s">
        <v>2449</v>
      </c>
      <c r="J376" t="s">
        <v>4180</v>
      </c>
      <c r="K376" t="s">
        <v>2901</v>
      </c>
      <c r="L376" t="s">
        <v>2032</v>
      </c>
      <c r="M376" t="s">
        <v>2901</v>
      </c>
      <c r="N376" s="39" t="s">
        <v>4181</v>
      </c>
      <c r="O376">
        <v>40120</v>
      </c>
      <c r="Q376" t="s">
        <v>4182</v>
      </c>
      <c r="T376" t="s">
        <v>2906</v>
      </c>
    </row>
    <row r="377" spans="1:20" x14ac:dyDescent="0.25">
      <c r="A377" t="s">
        <v>799</v>
      </c>
      <c r="B377" s="41">
        <v>53280</v>
      </c>
      <c r="C377" t="s">
        <v>1618</v>
      </c>
      <c r="D377" t="s">
        <v>2217</v>
      </c>
      <c r="E377" t="s">
        <v>1902</v>
      </c>
      <c r="F377" s="37">
        <v>112.17747586348899</v>
      </c>
      <c r="G377">
        <v>4374.9215586760711</v>
      </c>
      <c r="H377" t="s">
        <v>4183</v>
      </c>
      <c r="I377" s="39" t="s">
        <v>4184</v>
      </c>
      <c r="J377" t="s">
        <v>4185</v>
      </c>
      <c r="K377" t="s">
        <v>2901</v>
      </c>
      <c r="L377" t="s">
        <v>1984</v>
      </c>
      <c r="M377" t="s">
        <v>2901</v>
      </c>
      <c r="N377" s="39" t="s">
        <v>4186</v>
      </c>
      <c r="O377">
        <v>40134</v>
      </c>
      <c r="Q377" t="s">
        <v>2901</v>
      </c>
      <c r="T377" t="s">
        <v>2901</v>
      </c>
    </row>
    <row r="378" spans="1:20" x14ac:dyDescent="0.25">
      <c r="A378" t="s">
        <v>801</v>
      </c>
      <c r="B378" s="41">
        <v>53290</v>
      </c>
      <c r="C378" t="s">
        <v>1216</v>
      </c>
      <c r="D378" t="s">
        <v>49</v>
      </c>
      <c r="E378" t="s">
        <v>1896</v>
      </c>
      <c r="F378" s="37">
        <v>135.31</v>
      </c>
      <c r="G378">
        <v>5277.09</v>
      </c>
      <c r="H378" t="s">
        <v>4187</v>
      </c>
      <c r="I378" s="39" t="s">
        <v>4188</v>
      </c>
      <c r="J378" t="s">
        <v>4189</v>
      </c>
      <c r="K378" t="s">
        <v>2901</v>
      </c>
      <c r="L378" t="s">
        <v>2032</v>
      </c>
      <c r="M378" t="s">
        <v>2901</v>
      </c>
      <c r="N378" s="39" t="s">
        <v>4190</v>
      </c>
      <c r="O378">
        <v>40134</v>
      </c>
      <c r="Q378" t="s">
        <v>4191</v>
      </c>
      <c r="T378" t="s">
        <v>2906</v>
      </c>
    </row>
    <row r="379" spans="1:20" x14ac:dyDescent="0.25">
      <c r="A379" t="s">
        <v>803</v>
      </c>
      <c r="B379" s="41">
        <v>53300</v>
      </c>
      <c r="C379" t="s">
        <v>1619</v>
      </c>
      <c r="D379" t="s">
        <v>14</v>
      </c>
      <c r="E379" t="s">
        <v>1933</v>
      </c>
      <c r="F379" s="37">
        <v>134.33669760438599</v>
      </c>
      <c r="G379">
        <v>5239.1312065710536</v>
      </c>
      <c r="H379" t="s">
        <v>2450</v>
      </c>
      <c r="I379" s="39" t="s">
        <v>2451</v>
      </c>
      <c r="J379" t="s">
        <v>4192</v>
      </c>
      <c r="K379" t="s">
        <v>2901</v>
      </c>
      <c r="L379" t="s">
        <v>2032</v>
      </c>
      <c r="M379" t="s">
        <v>2901</v>
      </c>
      <c r="N379" s="39" t="s">
        <v>4193</v>
      </c>
      <c r="O379">
        <v>40140</v>
      </c>
      <c r="Q379" t="s">
        <v>4194</v>
      </c>
      <c r="T379" t="s">
        <v>2906</v>
      </c>
    </row>
    <row r="380" spans="1:20" x14ac:dyDescent="0.25">
      <c r="A380" t="s">
        <v>805</v>
      </c>
      <c r="B380" s="41">
        <v>53310</v>
      </c>
      <c r="C380" t="s">
        <v>1620</v>
      </c>
      <c r="D380" t="s">
        <v>20</v>
      </c>
      <c r="E380" t="s">
        <v>1902</v>
      </c>
      <c r="F380" s="37">
        <v>100.650000000023</v>
      </c>
      <c r="G380">
        <v>3925.3500000008971</v>
      </c>
      <c r="H380" t="s">
        <v>4195</v>
      </c>
      <c r="I380" s="39" t="s">
        <v>4196</v>
      </c>
      <c r="J380" t="s">
        <v>4197</v>
      </c>
      <c r="K380" t="s">
        <v>2901</v>
      </c>
      <c r="L380" t="s">
        <v>1984</v>
      </c>
      <c r="M380" t="s">
        <v>2901</v>
      </c>
      <c r="N380" s="39" t="s">
        <v>4198</v>
      </c>
      <c r="O380">
        <v>40177</v>
      </c>
      <c r="Q380" t="s">
        <v>2901</v>
      </c>
      <c r="T380" t="s">
        <v>2901</v>
      </c>
    </row>
    <row r="381" spans="1:20" x14ac:dyDescent="0.25">
      <c r="A381" t="s">
        <v>807</v>
      </c>
      <c r="B381" s="41">
        <v>53320</v>
      </c>
      <c r="C381" t="s">
        <v>1621</v>
      </c>
      <c r="D381" t="s">
        <v>18</v>
      </c>
      <c r="E381" t="s">
        <v>1902</v>
      </c>
      <c r="F381" s="37">
        <v>148.07194110794799</v>
      </c>
      <c r="G381">
        <v>5774.8057032099723</v>
      </c>
      <c r="H381" t="s">
        <v>2452</v>
      </c>
      <c r="I381" s="39" t="s">
        <v>2453</v>
      </c>
      <c r="J381" t="s">
        <v>4199</v>
      </c>
      <c r="K381" t="s">
        <v>2901</v>
      </c>
      <c r="L381" t="s">
        <v>1984</v>
      </c>
      <c r="M381" t="s">
        <v>2901</v>
      </c>
      <c r="N381" s="39" t="s">
        <v>4200</v>
      </c>
      <c r="O381">
        <v>40189</v>
      </c>
      <c r="Q381" t="s">
        <v>4201</v>
      </c>
      <c r="T381" t="s">
        <v>2906</v>
      </c>
    </row>
    <row r="382" spans="1:20" x14ac:dyDescent="0.25">
      <c r="A382" t="s">
        <v>809</v>
      </c>
      <c r="B382" s="41">
        <v>53330</v>
      </c>
      <c r="C382" t="s">
        <v>1622</v>
      </c>
      <c r="D382" t="s">
        <v>20</v>
      </c>
      <c r="E382" t="s">
        <v>1902</v>
      </c>
      <c r="F382" s="37">
        <v>112.17132895495899</v>
      </c>
      <c r="G382">
        <v>4374.6818292434009</v>
      </c>
      <c r="H382" t="s">
        <v>4202</v>
      </c>
      <c r="I382" s="39" t="s">
        <v>4203</v>
      </c>
      <c r="J382" t="s">
        <v>4204</v>
      </c>
      <c r="K382" t="s">
        <v>2901</v>
      </c>
      <c r="L382" t="s">
        <v>1984</v>
      </c>
      <c r="M382" t="s">
        <v>2901</v>
      </c>
      <c r="N382" s="39" t="s">
        <v>4205</v>
      </c>
      <c r="O382">
        <v>40189</v>
      </c>
      <c r="Q382" t="s">
        <v>2901</v>
      </c>
      <c r="T382" t="s">
        <v>2901</v>
      </c>
    </row>
    <row r="383" spans="1:20" x14ac:dyDescent="0.25">
      <c r="A383" t="s">
        <v>811</v>
      </c>
      <c r="B383" s="41">
        <v>53340</v>
      </c>
      <c r="C383" t="s">
        <v>1623</v>
      </c>
      <c r="D383" t="s">
        <v>32</v>
      </c>
      <c r="E383" t="s">
        <v>1902</v>
      </c>
      <c r="F383" s="37">
        <v>148.07194110794799</v>
      </c>
      <c r="G383">
        <v>5774.8057032099723</v>
      </c>
      <c r="H383" t="s">
        <v>2454</v>
      </c>
      <c r="I383" s="39" t="s">
        <v>2455</v>
      </c>
      <c r="J383" t="s">
        <v>4206</v>
      </c>
      <c r="K383" t="s">
        <v>2901</v>
      </c>
      <c r="L383" t="s">
        <v>1984</v>
      </c>
      <c r="M383" t="s">
        <v>2901</v>
      </c>
      <c r="N383" s="39" t="s">
        <v>4207</v>
      </c>
      <c r="O383">
        <v>40197</v>
      </c>
      <c r="Q383" t="s">
        <v>4208</v>
      </c>
      <c r="T383" t="s">
        <v>2906</v>
      </c>
    </row>
    <row r="384" spans="1:20" x14ac:dyDescent="0.25">
      <c r="A384" t="s">
        <v>813</v>
      </c>
      <c r="B384" s="41">
        <v>53350</v>
      </c>
      <c r="C384" t="s">
        <v>1624</v>
      </c>
      <c r="D384" t="s">
        <v>32</v>
      </c>
      <c r="E384" t="s">
        <v>1902</v>
      </c>
      <c r="F384" s="37">
        <v>100.640000000014</v>
      </c>
      <c r="G384">
        <v>3924.9600000005462</v>
      </c>
      <c r="H384" t="s">
        <v>4209</v>
      </c>
      <c r="I384" s="39" t="s">
        <v>4210</v>
      </c>
      <c r="J384" t="s">
        <v>4211</v>
      </c>
      <c r="K384" t="s">
        <v>2901</v>
      </c>
      <c r="L384" t="s">
        <v>1984</v>
      </c>
      <c r="M384" t="s">
        <v>2901</v>
      </c>
      <c r="N384" s="39" t="s">
        <v>4212</v>
      </c>
      <c r="O384">
        <v>40210</v>
      </c>
      <c r="Q384" t="s">
        <v>2901</v>
      </c>
      <c r="T384" t="s">
        <v>2901</v>
      </c>
    </row>
    <row r="385" spans="1:20" x14ac:dyDescent="0.25">
      <c r="A385" t="s">
        <v>815</v>
      </c>
      <c r="B385" s="41">
        <v>53360</v>
      </c>
      <c r="C385" t="s">
        <v>1625</v>
      </c>
      <c r="D385" t="s">
        <v>50</v>
      </c>
      <c r="E385" t="s">
        <v>1902</v>
      </c>
      <c r="F385" s="37">
        <v>148.07194110794799</v>
      </c>
      <c r="G385">
        <v>5774.8057032099723</v>
      </c>
      <c r="H385" t="s">
        <v>2456</v>
      </c>
      <c r="I385" s="39" t="s">
        <v>2457</v>
      </c>
      <c r="J385" t="s">
        <v>4213</v>
      </c>
      <c r="K385" t="s">
        <v>2901</v>
      </c>
      <c r="L385" t="s">
        <v>1984</v>
      </c>
      <c r="M385" t="s">
        <v>2901</v>
      </c>
      <c r="N385" s="39" t="s">
        <v>4214</v>
      </c>
      <c r="O385">
        <v>40218</v>
      </c>
      <c r="Q385" t="s">
        <v>4215</v>
      </c>
      <c r="T385" t="s">
        <v>2906</v>
      </c>
    </row>
    <row r="386" spans="1:20" x14ac:dyDescent="0.25">
      <c r="A386" t="s">
        <v>817</v>
      </c>
      <c r="B386" s="41">
        <v>53370</v>
      </c>
      <c r="C386" t="s">
        <v>1626</v>
      </c>
      <c r="D386" t="s">
        <v>32</v>
      </c>
      <c r="E386" t="s">
        <v>1902</v>
      </c>
      <c r="F386" s="37">
        <v>148.07194110794799</v>
      </c>
      <c r="G386">
        <v>5774.8057032099723</v>
      </c>
      <c r="H386" t="s">
        <v>2458</v>
      </c>
      <c r="I386" s="39" t="s">
        <v>2459</v>
      </c>
      <c r="J386" t="s">
        <v>4216</v>
      </c>
      <c r="K386" t="s">
        <v>2901</v>
      </c>
      <c r="L386" t="s">
        <v>1984</v>
      </c>
      <c r="M386" t="s">
        <v>2901</v>
      </c>
      <c r="N386" s="39" t="s">
        <v>4217</v>
      </c>
      <c r="O386">
        <v>40225</v>
      </c>
      <c r="Q386" t="s">
        <v>4218</v>
      </c>
      <c r="T386" t="s">
        <v>2906</v>
      </c>
    </row>
    <row r="387" spans="1:20" x14ac:dyDescent="0.25">
      <c r="A387" t="s">
        <v>819</v>
      </c>
      <c r="B387" s="41">
        <v>53380</v>
      </c>
      <c r="C387" t="s">
        <v>1627</v>
      </c>
      <c r="D387" t="s">
        <v>13</v>
      </c>
      <c r="E387" t="s">
        <v>1902</v>
      </c>
      <c r="F387" s="37">
        <v>148.078196331225</v>
      </c>
      <c r="G387">
        <v>5775.0496569177758</v>
      </c>
      <c r="H387" t="s">
        <v>2460</v>
      </c>
      <c r="I387" s="39" t="s">
        <v>2461</v>
      </c>
      <c r="J387" t="s">
        <v>4219</v>
      </c>
      <c r="K387" t="s">
        <v>2901</v>
      </c>
      <c r="L387" t="s">
        <v>1984</v>
      </c>
      <c r="M387" t="s">
        <v>2901</v>
      </c>
      <c r="N387" s="39" t="s">
        <v>4220</v>
      </c>
      <c r="O387">
        <v>40225</v>
      </c>
      <c r="Q387" t="s">
        <v>4221</v>
      </c>
      <c r="T387" t="s">
        <v>2906</v>
      </c>
    </row>
    <row r="388" spans="1:20" x14ac:dyDescent="0.25">
      <c r="A388" t="s">
        <v>821</v>
      </c>
      <c r="B388" s="41">
        <v>53390</v>
      </c>
      <c r="C388" t="s">
        <v>1628</v>
      </c>
      <c r="D388" t="s">
        <v>2462</v>
      </c>
      <c r="E388" t="s">
        <v>2320</v>
      </c>
      <c r="F388" s="37">
        <v>148.078196331225</v>
      </c>
      <c r="G388">
        <v>5775.0496569177758</v>
      </c>
      <c r="H388" t="s">
        <v>2463</v>
      </c>
      <c r="I388" s="39" t="s">
        <v>2464</v>
      </c>
      <c r="J388" t="s">
        <v>4222</v>
      </c>
      <c r="K388" t="s">
        <v>2901</v>
      </c>
      <c r="L388" t="s">
        <v>1984</v>
      </c>
      <c r="M388" t="s">
        <v>2901</v>
      </c>
      <c r="N388" s="39" t="s">
        <v>4223</v>
      </c>
      <c r="O388">
        <v>40225</v>
      </c>
      <c r="Q388" t="s">
        <v>4224</v>
      </c>
      <c r="T388" t="s">
        <v>2913</v>
      </c>
    </row>
    <row r="389" spans="1:20" x14ac:dyDescent="0.25">
      <c r="A389" t="s">
        <v>823</v>
      </c>
      <c r="B389" s="41">
        <v>53400</v>
      </c>
      <c r="C389" t="s">
        <v>1629</v>
      </c>
      <c r="D389" t="s">
        <v>17</v>
      </c>
      <c r="E389" t="s">
        <v>1896</v>
      </c>
      <c r="F389" s="37">
        <v>148.07194110794799</v>
      </c>
      <c r="G389">
        <v>5774.8057032099723</v>
      </c>
      <c r="H389" t="s">
        <v>2465</v>
      </c>
      <c r="I389" s="39" t="s">
        <v>2466</v>
      </c>
      <c r="J389" t="s">
        <v>4225</v>
      </c>
      <c r="K389" t="s">
        <v>2901</v>
      </c>
      <c r="L389" t="s">
        <v>2032</v>
      </c>
      <c r="M389" t="s">
        <v>2901</v>
      </c>
      <c r="N389" s="39" t="s">
        <v>4226</v>
      </c>
      <c r="O389">
        <v>40253</v>
      </c>
      <c r="Q389" t="s">
        <v>4227</v>
      </c>
      <c r="T389" t="s">
        <v>2906</v>
      </c>
    </row>
    <row r="390" spans="1:20" x14ac:dyDescent="0.25">
      <c r="A390" t="s">
        <v>825</v>
      </c>
      <c r="B390" s="41">
        <v>53410</v>
      </c>
      <c r="C390" t="s">
        <v>1630</v>
      </c>
      <c r="D390" t="s">
        <v>17</v>
      </c>
      <c r="E390" t="s">
        <v>1902</v>
      </c>
      <c r="F390" s="37">
        <v>148.07194110794799</v>
      </c>
      <c r="G390">
        <v>5774.8057032099723</v>
      </c>
      <c r="H390" t="s">
        <v>2467</v>
      </c>
      <c r="I390" s="39" t="s">
        <v>2468</v>
      </c>
      <c r="J390" t="s">
        <v>4228</v>
      </c>
      <c r="K390" t="s">
        <v>2901</v>
      </c>
      <c r="L390" t="s">
        <v>1984</v>
      </c>
      <c r="M390" t="s">
        <v>2901</v>
      </c>
      <c r="N390" s="39" t="s">
        <v>4229</v>
      </c>
      <c r="O390">
        <v>40271</v>
      </c>
      <c r="Q390" t="s">
        <v>4230</v>
      </c>
      <c r="T390" t="s">
        <v>2906</v>
      </c>
    </row>
    <row r="391" spans="1:20" x14ac:dyDescent="0.25">
      <c r="A391" t="s">
        <v>827</v>
      </c>
      <c r="B391" s="41">
        <v>53420</v>
      </c>
      <c r="C391" t="s">
        <v>1631</v>
      </c>
      <c r="D391" t="s">
        <v>2462</v>
      </c>
      <c r="E391" t="s">
        <v>2320</v>
      </c>
      <c r="F391" s="37">
        <v>148.07194110794799</v>
      </c>
      <c r="G391">
        <v>5774.8057032099723</v>
      </c>
      <c r="H391" t="s">
        <v>2469</v>
      </c>
      <c r="I391" s="39" t="s">
        <v>2470</v>
      </c>
      <c r="J391" t="s">
        <v>4231</v>
      </c>
      <c r="K391" t="s">
        <v>2901</v>
      </c>
      <c r="L391" t="s">
        <v>1984</v>
      </c>
      <c r="M391" t="s">
        <v>2901</v>
      </c>
      <c r="N391" s="39" t="s">
        <v>4232</v>
      </c>
      <c r="O391">
        <v>40280</v>
      </c>
      <c r="Q391" t="s">
        <v>4233</v>
      </c>
      <c r="T391" t="s">
        <v>2906</v>
      </c>
    </row>
    <row r="392" spans="1:20" x14ac:dyDescent="0.25">
      <c r="A392" t="s">
        <v>829</v>
      </c>
      <c r="B392" s="41">
        <v>53430</v>
      </c>
      <c r="C392" t="s">
        <v>1248</v>
      </c>
      <c r="D392" t="s">
        <v>1188</v>
      </c>
      <c r="E392" t="s">
        <v>1933</v>
      </c>
      <c r="F392" s="37">
        <v>134.341005505759</v>
      </c>
      <c r="G392">
        <v>5239.2992147246014</v>
      </c>
      <c r="H392" t="s">
        <v>2471</v>
      </c>
      <c r="I392" s="39" t="s">
        <v>2472</v>
      </c>
      <c r="J392" t="s">
        <v>4234</v>
      </c>
      <c r="K392" t="s">
        <v>2901</v>
      </c>
      <c r="L392" t="s">
        <v>2032</v>
      </c>
      <c r="M392" t="s">
        <v>2901</v>
      </c>
      <c r="N392" s="39" t="s">
        <v>4235</v>
      </c>
      <c r="O392">
        <v>40351</v>
      </c>
      <c r="Q392" t="s">
        <v>4236</v>
      </c>
      <c r="T392" t="s">
        <v>2906</v>
      </c>
    </row>
    <row r="393" spans="1:20" x14ac:dyDescent="0.25">
      <c r="A393" t="s">
        <v>831</v>
      </c>
      <c r="B393" s="41">
        <v>53440</v>
      </c>
      <c r="C393" t="s">
        <v>1632</v>
      </c>
      <c r="D393" t="s">
        <v>17</v>
      </c>
      <c r="E393" t="s">
        <v>1933</v>
      </c>
      <c r="F393" s="37">
        <v>134.33669760438599</v>
      </c>
      <c r="G393">
        <v>5239.1312065710536</v>
      </c>
      <c r="H393" t="s">
        <v>2473</v>
      </c>
      <c r="I393" s="39" t="s">
        <v>2474</v>
      </c>
      <c r="J393" t="s">
        <v>4237</v>
      </c>
      <c r="K393" t="s">
        <v>2901</v>
      </c>
      <c r="L393" t="s">
        <v>2032</v>
      </c>
      <c r="M393" t="s">
        <v>2901</v>
      </c>
      <c r="N393" s="39" t="s">
        <v>4238</v>
      </c>
      <c r="O393">
        <v>40448</v>
      </c>
      <c r="Q393" t="s">
        <v>4239</v>
      </c>
      <c r="T393" t="s">
        <v>2906</v>
      </c>
    </row>
    <row r="394" spans="1:20" x14ac:dyDescent="0.25">
      <c r="A394" t="s">
        <v>833</v>
      </c>
      <c r="B394" s="41">
        <v>53450</v>
      </c>
      <c r="C394" t="s">
        <v>1633</v>
      </c>
      <c r="D394" t="s">
        <v>1186</v>
      </c>
      <c r="E394" t="s">
        <v>1902</v>
      </c>
      <c r="F394" s="37">
        <v>148.078196331225</v>
      </c>
      <c r="G394">
        <v>5775.0496569177758</v>
      </c>
      <c r="H394" t="s">
        <v>2475</v>
      </c>
      <c r="I394" s="39" t="s">
        <v>2476</v>
      </c>
      <c r="J394" t="s">
        <v>4240</v>
      </c>
      <c r="K394" t="s">
        <v>2901</v>
      </c>
      <c r="L394" t="s">
        <v>1984</v>
      </c>
      <c r="M394" t="s">
        <v>2901</v>
      </c>
      <c r="N394" s="39" t="s">
        <v>4241</v>
      </c>
      <c r="O394">
        <v>40544</v>
      </c>
      <c r="Q394" t="s">
        <v>4242</v>
      </c>
      <c r="T394" t="s">
        <v>2906</v>
      </c>
    </row>
    <row r="395" spans="1:20" x14ac:dyDescent="0.25">
      <c r="A395" t="s">
        <v>835</v>
      </c>
      <c r="B395" s="41">
        <v>53460</v>
      </c>
      <c r="C395" t="s">
        <v>1634</v>
      </c>
      <c r="D395" t="s">
        <v>13</v>
      </c>
      <c r="E395" t="s">
        <v>1902</v>
      </c>
      <c r="F395" s="37">
        <v>135.31296206385801</v>
      </c>
      <c r="G395">
        <v>5277.2055204904627</v>
      </c>
      <c r="H395" t="s">
        <v>4243</v>
      </c>
      <c r="I395" s="39" t="s">
        <v>4244</v>
      </c>
      <c r="J395" t="s">
        <v>4245</v>
      </c>
      <c r="K395" t="s">
        <v>2901</v>
      </c>
      <c r="L395" t="s">
        <v>1984</v>
      </c>
      <c r="M395" t="s">
        <v>2901</v>
      </c>
      <c r="N395" s="39" t="s">
        <v>4246</v>
      </c>
      <c r="O395">
        <v>40561</v>
      </c>
      <c r="Q395" t="s">
        <v>2901</v>
      </c>
      <c r="T395" t="s">
        <v>2901</v>
      </c>
    </row>
    <row r="396" spans="1:20" x14ac:dyDescent="0.25">
      <c r="A396" t="s">
        <v>837</v>
      </c>
      <c r="B396" s="41">
        <v>53470</v>
      </c>
      <c r="C396" t="s">
        <v>1215</v>
      </c>
      <c r="D396" t="s">
        <v>48</v>
      </c>
      <c r="E396" t="s">
        <v>1902</v>
      </c>
      <c r="F396" s="37">
        <v>123.672376003152</v>
      </c>
      <c r="G396">
        <v>4823.2226641229281</v>
      </c>
      <c r="H396" t="s">
        <v>4247</v>
      </c>
      <c r="I396" s="39" t="s">
        <v>4248</v>
      </c>
      <c r="J396" t="s">
        <v>4249</v>
      </c>
      <c r="K396" t="s">
        <v>2901</v>
      </c>
      <c r="L396" t="s">
        <v>1984</v>
      </c>
      <c r="M396" t="s">
        <v>2901</v>
      </c>
      <c r="N396" s="39" t="s">
        <v>4250</v>
      </c>
      <c r="O396">
        <v>40569</v>
      </c>
      <c r="Q396" t="s">
        <v>2901</v>
      </c>
      <c r="T396" t="s">
        <v>2901</v>
      </c>
    </row>
    <row r="397" spans="1:20" x14ac:dyDescent="0.25">
      <c r="A397" t="s">
        <v>839</v>
      </c>
      <c r="B397" s="41">
        <v>53480</v>
      </c>
      <c r="C397" t="s">
        <v>1635</v>
      </c>
      <c r="D397" t="s">
        <v>18</v>
      </c>
      <c r="E397" t="s">
        <v>1902</v>
      </c>
      <c r="F397" s="37">
        <v>148.078196331225</v>
      </c>
      <c r="G397">
        <v>5775.0496569177758</v>
      </c>
      <c r="H397" t="s">
        <v>2477</v>
      </c>
      <c r="I397" s="39" t="s">
        <v>2478</v>
      </c>
      <c r="J397" t="s">
        <v>4251</v>
      </c>
      <c r="K397" t="s">
        <v>2901</v>
      </c>
      <c r="L397" t="s">
        <v>1984</v>
      </c>
      <c r="M397" t="s">
        <v>2901</v>
      </c>
      <c r="N397" s="39" t="s">
        <v>4252</v>
      </c>
      <c r="O397">
        <v>40610</v>
      </c>
      <c r="Q397" t="s">
        <v>4253</v>
      </c>
      <c r="T397" t="s">
        <v>2913</v>
      </c>
    </row>
    <row r="398" spans="1:20" x14ac:dyDescent="0.25">
      <c r="A398" t="s">
        <v>841</v>
      </c>
      <c r="B398" s="41">
        <v>53490</v>
      </c>
      <c r="C398" t="s">
        <v>1636</v>
      </c>
      <c r="D398" t="s">
        <v>18</v>
      </c>
      <c r="E398" t="s">
        <v>1902</v>
      </c>
      <c r="F398" s="37">
        <v>148.078196331225</v>
      </c>
      <c r="G398">
        <v>5775.0496569177758</v>
      </c>
      <c r="H398" t="s">
        <v>2479</v>
      </c>
      <c r="I398" s="39" t="s">
        <v>2480</v>
      </c>
      <c r="J398" t="s">
        <v>4254</v>
      </c>
      <c r="K398" t="s">
        <v>2901</v>
      </c>
      <c r="L398" t="s">
        <v>1984</v>
      </c>
      <c r="M398" t="s">
        <v>2901</v>
      </c>
      <c r="N398" s="39" t="s">
        <v>4255</v>
      </c>
      <c r="O398">
        <v>40630</v>
      </c>
      <c r="Q398" t="s">
        <v>4256</v>
      </c>
      <c r="T398" t="s">
        <v>2906</v>
      </c>
    </row>
    <row r="399" spans="1:20" x14ac:dyDescent="0.25">
      <c r="A399" t="s">
        <v>843</v>
      </c>
      <c r="B399" s="41">
        <v>53500</v>
      </c>
      <c r="C399" t="s">
        <v>1637</v>
      </c>
      <c r="D399" t="s">
        <v>17</v>
      </c>
      <c r="E399" t="s">
        <v>1902</v>
      </c>
      <c r="F399" s="37">
        <v>135.31296206385801</v>
      </c>
      <c r="G399">
        <v>5277.2055204904627</v>
      </c>
      <c r="H399" t="s">
        <v>4257</v>
      </c>
      <c r="I399" s="39" t="s">
        <v>4258</v>
      </c>
      <c r="J399" t="s">
        <v>4259</v>
      </c>
      <c r="K399" t="s">
        <v>2901</v>
      </c>
      <c r="L399" t="s">
        <v>1984</v>
      </c>
      <c r="M399" t="s">
        <v>2901</v>
      </c>
      <c r="N399" s="39" t="s">
        <v>4260</v>
      </c>
      <c r="O399">
        <v>40630</v>
      </c>
      <c r="Q399" t="s">
        <v>2901</v>
      </c>
      <c r="T399" t="s">
        <v>2901</v>
      </c>
    </row>
    <row r="400" spans="1:20" x14ac:dyDescent="0.25">
      <c r="A400" t="s">
        <v>845</v>
      </c>
      <c r="B400" s="41">
        <v>53510</v>
      </c>
      <c r="C400" t="s">
        <v>1638</v>
      </c>
      <c r="D400" t="s">
        <v>18</v>
      </c>
      <c r="E400" t="s">
        <v>1902</v>
      </c>
      <c r="F400" s="37">
        <v>148.078196331225</v>
      </c>
      <c r="G400">
        <v>5775.0496569177758</v>
      </c>
      <c r="H400" t="s">
        <v>2481</v>
      </c>
      <c r="I400" s="39" t="s">
        <v>2482</v>
      </c>
      <c r="J400" t="s">
        <v>4261</v>
      </c>
      <c r="K400" t="s">
        <v>2901</v>
      </c>
      <c r="L400" t="s">
        <v>1984</v>
      </c>
      <c r="M400" t="s">
        <v>2901</v>
      </c>
      <c r="N400" s="39" t="s">
        <v>4262</v>
      </c>
      <c r="O400">
        <v>40630</v>
      </c>
      <c r="Q400" t="s">
        <v>4263</v>
      </c>
      <c r="T400" t="s">
        <v>2906</v>
      </c>
    </row>
    <row r="401" spans="1:20" x14ac:dyDescent="0.25">
      <c r="A401" t="s">
        <v>847</v>
      </c>
      <c r="B401" s="41">
        <v>53520</v>
      </c>
      <c r="C401" t="s">
        <v>1223</v>
      </c>
      <c r="D401" t="s">
        <v>28</v>
      </c>
      <c r="E401" t="s">
        <v>1902</v>
      </c>
      <c r="F401" s="37">
        <v>123.67</v>
      </c>
      <c r="G401">
        <v>4823.13</v>
      </c>
      <c r="H401" t="s">
        <v>4264</v>
      </c>
      <c r="I401" s="39" t="s">
        <v>4265</v>
      </c>
      <c r="J401" t="s">
        <v>4266</v>
      </c>
      <c r="K401" t="s">
        <v>2901</v>
      </c>
      <c r="L401" t="s">
        <v>1984</v>
      </c>
      <c r="M401" t="s">
        <v>2901</v>
      </c>
      <c r="N401" s="39" t="s">
        <v>4267</v>
      </c>
      <c r="O401">
        <v>40630</v>
      </c>
      <c r="Q401" t="s">
        <v>2901</v>
      </c>
      <c r="T401" t="s">
        <v>2901</v>
      </c>
    </row>
    <row r="402" spans="1:20" x14ac:dyDescent="0.25">
      <c r="A402" t="s">
        <v>849</v>
      </c>
      <c r="B402" s="41">
        <v>53530</v>
      </c>
      <c r="C402" t="s">
        <v>1639</v>
      </c>
      <c r="D402" t="s">
        <v>2132</v>
      </c>
      <c r="E402" t="s">
        <v>1902</v>
      </c>
      <c r="F402" s="37">
        <v>148.078196331225</v>
      </c>
      <c r="G402">
        <v>5775.0496569177758</v>
      </c>
      <c r="H402" t="s">
        <v>2483</v>
      </c>
      <c r="I402" s="39" t="s">
        <v>2484</v>
      </c>
      <c r="J402" t="s">
        <v>4268</v>
      </c>
      <c r="K402" t="s">
        <v>2901</v>
      </c>
      <c r="L402" t="s">
        <v>1984</v>
      </c>
      <c r="M402" t="s">
        <v>2901</v>
      </c>
      <c r="N402" s="39" t="s">
        <v>4269</v>
      </c>
      <c r="O402">
        <v>40635</v>
      </c>
      <c r="Q402" t="s">
        <v>4270</v>
      </c>
      <c r="T402" t="s">
        <v>2906</v>
      </c>
    </row>
    <row r="403" spans="1:20" x14ac:dyDescent="0.25">
      <c r="A403" t="s">
        <v>851</v>
      </c>
      <c r="B403" s="41">
        <v>53540</v>
      </c>
      <c r="C403" t="s">
        <v>1640</v>
      </c>
      <c r="D403" t="s">
        <v>32</v>
      </c>
      <c r="E403" t="s">
        <v>1902</v>
      </c>
      <c r="F403" s="37">
        <v>148.078196331225</v>
      </c>
      <c r="G403">
        <v>5775.0496569177758</v>
      </c>
      <c r="H403" t="s">
        <v>2485</v>
      </c>
      <c r="I403" s="39" t="s">
        <v>2486</v>
      </c>
      <c r="J403" t="s">
        <v>4271</v>
      </c>
      <c r="K403" t="s">
        <v>2901</v>
      </c>
      <c r="L403" t="s">
        <v>1984</v>
      </c>
      <c r="M403" t="s">
        <v>2901</v>
      </c>
      <c r="N403" s="39" t="s">
        <v>4272</v>
      </c>
      <c r="O403">
        <v>40639</v>
      </c>
      <c r="Q403" t="s">
        <v>4273</v>
      </c>
      <c r="T403" t="s">
        <v>2906</v>
      </c>
    </row>
    <row r="404" spans="1:20" x14ac:dyDescent="0.25">
      <c r="A404" t="s">
        <v>853</v>
      </c>
      <c r="B404" s="41">
        <v>53550</v>
      </c>
      <c r="C404" t="s">
        <v>1641</v>
      </c>
      <c r="D404" t="s">
        <v>48</v>
      </c>
      <c r="E404" t="s">
        <v>1902</v>
      </c>
      <c r="F404" s="37">
        <v>148.078196331225</v>
      </c>
      <c r="G404">
        <v>5775.0496569177758</v>
      </c>
      <c r="H404" t="s">
        <v>2487</v>
      </c>
      <c r="I404" s="39" t="s">
        <v>2488</v>
      </c>
      <c r="J404" t="s">
        <v>4274</v>
      </c>
      <c r="K404" t="s">
        <v>2901</v>
      </c>
      <c r="L404" t="s">
        <v>1984</v>
      </c>
      <c r="M404" t="s">
        <v>2901</v>
      </c>
      <c r="N404" s="39" t="s">
        <v>4275</v>
      </c>
      <c r="O404">
        <v>40639</v>
      </c>
      <c r="Q404" t="s">
        <v>4276</v>
      </c>
      <c r="T404" t="s">
        <v>2906</v>
      </c>
    </row>
    <row r="405" spans="1:20" x14ac:dyDescent="0.25">
      <c r="A405" t="s">
        <v>855</v>
      </c>
      <c r="B405" s="41">
        <v>53560</v>
      </c>
      <c r="C405" t="s">
        <v>1642</v>
      </c>
      <c r="D405" t="s">
        <v>32</v>
      </c>
      <c r="E405" t="s">
        <v>1902</v>
      </c>
      <c r="F405" s="37">
        <v>148.08638848571499</v>
      </c>
      <c r="G405">
        <v>5775.3691509428845</v>
      </c>
      <c r="H405" t="s">
        <v>2489</v>
      </c>
      <c r="I405" s="39" t="s">
        <v>2490</v>
      </c>
      <c r="J405" t="s">
        <v>4277</v>
      </c>
      <c r="K405" t="s">
        <v>2901</v>
      </c>
      <c r="L405" t="s">
        <v>1984</v>
      </c>
      <c r="M405" t="s">
        <v>2901</v>
      </c>
      <c r="N405" s="39" t="s">
        <v>4278</v>
      </c>
      <c r="O405">
        <v>40639</v>
      </c>
      <c r="Q405" t="s">
        <v>4279</v>
      </c>
      <c r="T405" t="s">
        <v>2906</v>
      </c>
    </row>
    <row r="406" spans="1:20" x14ac:dyDescent="0.25">
      <c r="A406" t="s">
        <v>857</v>
      </c>
      <c r="B406" s="41">
        <v>53570</v>
      </c>
      <c r="C406" t="s">
        <v>1643</v>
      </c>
      <c r="D406" t="s">
        <v>28</v>
      </c>
      <c r="E406" t="s">
        <v>1902</v>
      </c>
      <c r="F406" s="37">
        <v>148.08638848571499</v>
      </c>
      <c r="G406">
        <v>5775.3691509428845</v>
      </c>
      <c r="H406" t="s">
        <v>2491</v>
      </c>
      <c r="I406" s="39" t="s">
        <v>2492</v>
      </c>
      <c r="J406" t="s">
        <v>4280</v>
      </c>
      <c r="K406" t="s">
        <v>2901</v>
      </c>
      <c r="L406" t="s">
        <v>1984</v>
      </c>
      <c r="M406" t="s">
        <v>2901</v>
      </c>
      <c r="N406" s="39" t="s">
        <v>4281</v>
      </c>
      <c r="O406">
        <v>40691</v>
      </c>
      <c r="Q406" t="s">
        <v>4282</v>
      </c>
      <c r="T406" t="s">
        <v>2906</v>
      </c>
    </row>
    <row r="407" spans="1:20" x14ac:dyDescent="0.25">
      <c r="A407" t="s">
        <v>859</v>
      </c>
      <c r="B407" s="41">
        <v>53580</v>
      </c>
      <c r="C407" t="s">
        <v>1644</v>
      </c>
      <c r="D407" t="s">
        <v>13</v>
      </c>
      <c r="E407" t="s">
        <v>1902</v>
      </c>
      <c r="F407" s="37">
        <v>129.86607294163599</v>
      </c>
      <c r="G407">
        <v>5064.7768447238041</v>
      </c>
      <c r="H407" t="s">
        <v>4283</v>
      </c>
      <c r="I407" s="39" t="s">
        <v>4284</v>
      </c>
      <c r="J407" t="s">
        <v>4285</v>
      </c>
      <c r="K407" t="s">
        <v>2901</v>
      </c>
      <c r="L407" t="s">
        <v>1984</v>
      </c>
      <c r="M407" t="s">
        <v>2901</v>
      </c>
      <c r="N407" s="39" t="s">
        <v>4286</v>
      </c>
      <c r="O407">
        <v>40695</v>
      </c>
      <c r="Q407" t="s">
        <v>2901</v>
      </c>
      <c r="T407" t="s">
        <v>2901</v>
      </c>
    </row>
    <row r="408" spans="1:20" x14ac:dyDescent="0.25">
      <c r="A408" t="s">
        <v>861</v>
      </c>
      <c r="B408" s="41">
        <v>53590</v>
      </c>
      <c r="C408" t="s">
        <v>1645</v>
      </c>
      <c r="D408" t="s">
        <v>28</v>
      </c>
      <c r="E408" t="s">
        <v>1902</v>
      </c>
      <c r="F408" s="37">
        <v>129.86000000000001</v>
      </c>
      <c r="G408">
        <v>5064.54</v>
      </c>
      <c r="H408" t="s">
        <v>4287</v>
      </c>
      <c r="I408" s="39" t="s">
        <v>4288</v>
      </c>
      <c r="J408" t="s">
        <v>4289</v>
      </c>
      <c r="K408" t="s">
        <v>2901</v>
      </c>
      <c r="L408" t="s">
        <v>1984</v>
      </c>
      <c r="M408" t="s">
        <v>2901</v>
      </c>
      <c r="N408" s="39" t="s">
        <v>4290</v>
      </c>
      <c r="O408">
        <v>40700</v>
      </c>
      <c r="Q408" t="s">
        <v>2901</v>
      </c>
      <c r="T408" t="s">
        <v>2901</v>
      </c>
    </row>
    <row r="409" spans="1:20" x14ac:dyDescent="0.25">
      <c r="A409" t="s">
        <v>863</v>
      </c>
      <c r="B409" s="41">
        <v>53600</v>
      </c>
      <c r="C409" t="s">
        <v>1646</v>
      </c>
      <c r="D409" t="s">
        <v>20</v>
      </c>
      <c r="E409" t="s">
        <v>1902</v>
      </c>
      <c r="F409" s="37">
        <v>106.83999999996701</v>
      </c>
      <c r="G409">
        <v>4166.7599999987133</v>
      </c>
      <c r="H409" t="s">
        <v>4291</v>
      </c>
      <c r="I409" s="39" t="s">
        <v>4292</v>
      </c>
      <c r="J409" t="s">
        <v>4293</v>
      </c>
      <c r="K409" t="s">
        <v>2901</v>
      </c>
      <c r="L409" t="s">
        <v>1984</v>
      </c>
      <c r="M409" t="s">
        <v>2901</v>
      </c>
      <c r="N409" s="39" t="s">
        <v>4294</v>
      </c>
      <c r="O409">
        <v>40705</v>
      </c>
      <c r="Q409" t="s">
        <v>2901</v>
      </c>
      <c r="T409" t="s">
        <v>2901</v>
      </c>
    </row>
    <row r="410" spans="1:20" x14ac:dyDescent="0.25">
      <c r="A410" t="s">
        <v>865</v>
      </c>
      <c r="B410" s="41">
        <v>53610</v>
      </c>
      <c r="C410" t="s">
        <v>1222</v>
      </c>
      <c r="D410" t="s">
        <v>28</v>
      </c>
      <c r="E410" t="s">
        <v>1902</v>
      </c>
      <c r="F410" s="37">
        <v>148.08638848571499</v>
      </c>
      <c r="G410">
        <v>5775.3691509428845</v>
      </c>
      <c r="H410" t="s">
        <v>2493</v>
      </c>
      <c r="I410" s="39" t="s">
        <v>2494</v>
      </c>
      <c r="J410" t="s">
        <v>4295</v>
      </c>
      <c r="K410" t="s">
        <v>2901</v>
      </c>
      <c r="L410" t="s">
        <v>1984</v>
      </c>
      <c r="M410" t="s">
        <v>2901</v>
      </c>
      <c r="N410" s="39" t="s">
        <v>4296</v>
      </c>
      <c r="O410">
        <v>40710</v>
      </c>
      <c r="Q410" t="s">
        <v>4297</v>
      </c>
      <c r="T410" t="s">
        <v>2906</v>
      </c>
    </row>
    <row r="411" spans="1:20" x14ac:dyDescent="0.25">
      <c r="A411" t="s">
        <v>867</v>
      </c>
      <c r="B411" s="41">
        <v>53620</v>
      </c>
      <c r="C411" t="s">
        <v>1647</v>
      </c>
      <c r="D411" t="s">
        <v>56</v>
      </c>
      <c r="E411" t="s">
        <v>1902</v>
      </c>
      <c r="F411" s="37">
        <v>148.08638848571499</v>
      </c>
      <c r="G411">
        <v>5775.3691509428845</v>
      </c>
      <c r="H411" t="s">
        <v>2495</v>
      </c>
      <c r="I411" s="39" t="s">
        <v>2496</v>
      </c>
      <c r="J411" t="s">
        <v>4298</v>
      </c>
      <c r="K411" t="s">
        <v>2901</v>
      </c>
      <c r="L411" t="s">
        <v>1984</v>
      </c>
      <c r="M411" t="s">
        <v>2901</v>
      </c>
      <c r="N411" s="39" t="s">
        <v>4299</v>
      </c>
      <c r="O411">
        <v>40730</v>
      </c>
      <c r="Q411" t="s">
        <v>4300</v>
      </c>
      <c r="T411" t="s">
        <v>2906</v>
      </c>
    </row>
    <row r="412" spans="1:20" x14ac:dyDescent="0.25">
      <c r="A412" t="s">
        <v>869</v>
      </c>
      <c r="B412" s="41">
        <v>53630</v>
      </c>
      <c r="C412" t="s">
        <v>1648</v>
      </c>
      <c r="D412" t="s">
        <v>56</v>
      </c>
      <c r="E412" t="s">
        <v>1902</v>
      </c>
      <c r="F412" s="37">
        <v>148.08638848571499</v>
      </c>
      <c r="G412">
        <v>5775.3691509428845</v>
      </c>
      <c r="H412" t="s">
        <v>2497</v>
      </c>
      <c r="I412" t="s">
        <v>2498</v>
      </c>
      <c r="J412" t="s">
        <v>4301</v>
      </c>
      <c r="K412" t="s">
        <v>2901</v>
      </c>
      <c r="L412" t="s">
        <v>1984</v>
      </c>
      <c r="M412" t="s">
        <v>2901</v>
      </c>
      <c r="N412" t="s">
        <v>4302</v>
      </c>
      <c r="O412">
        <v>40730</v>
      </c>
      <c r="Q412" t="s">
        <v>4303</v>
      </c>
      <c r="T412" t="s">
        <v>2906</v>
      </c>
    </row>
    <row r="413" spans="1:20" x14ac:dyDescent="0.25">
      <c r="A413" t="s">
        <v>871</v>
      </c>
      <c r="B413" s="41">
        <v>53640</v>
      </c>
      <c r="C413" t="s">
        <v>1649</v>
      </c>
      <c r="D413" t="s">
        <v>28</v>
      </c>
      <c r="E413" t="s">
        <v>1902</v>
      </c>
      <c r="F413" s="37">
        <v>148.08638848571499</v>
      </c>
      <c r="G413">
        <v>5775.3691509428845</v>
      </c>
      <c r="H413" t="s">
        <v>2499</v>
      </c>
      <c r="I413" t="s">
        <v>2500</v>
      </c>
      <c r="J413" t="s">
        <v>4304</v>
      </c>
      <c r="K413" t="s">
        <v>2901</v>
      </c>
      <c r="L413" t="s">
        <v>1984</v>
      </c>
      <c r="M413" t="s">
        <v>2901</v>
      </c>
      <c r="N413" t="s">
        <v>4305</v>
      </c>
      <c r="O413">
        <v>40730</v>
      </c>
      <c r="Q413" t="s">
        <v>4306</v>
      </c>
      <c r="T413" t="s">
        <v>2906</v>
      </c>
    </row>
    <row r="414" spans="1:20" x14ac:dyDescent="0.25">
      <c r="A414" t="s">
        <v>873</v>
      </c>
      <c r="B414" s="41">
        <v>53650</v>
      </c>
      <c r="C414" t="s">
        <v>1650</v>
      </c>
      <c r="D414" t="s">
        <v>55</v>
      </c>
      <c r="E414" t="s">
        <v>1902</v>
      </c>
      <c r="F414" s="37">
        <v>148.08638848571499</v>
      </c>
      <c r="G414">
        <v>5775.3691509428845</v>
      </c>
      <c r="H414" t="s">
        <v>2501</v>
      </c>
      <c r="I414" t="s">
        <v>2502</v>
      </c>
      <c r="J414" t="s">
        <v>4307</v>
      </c>
      <c r="K414" t="s">
        <v>2901</v>
      </c>
      <c r="L414" t="s">
        <v>1984</v>
      </c>
      <c r="M414" t="s">
        <v>2901</v>
      </c>
      <c r="N414" t="s">
        <v>4308</v>
      </c>
      <c r="O414">
        <v>40730</v>
      </c>
      <c r="Q414" t="s">
        <v>4309</v>
      </c>
      <c r="T414" t="s">
        <v>2906</v>
      </c>
    </row>
    <row r="415" spans="1:20" x14ac:dyDescent="0.25">
      <c r="A415" t="s">
        <v>875</v>
      </c>
      <c r="B415" s="41">
        <v>53660</v>
      </c>
      <c r="C415" t="s">
        <v>1651</v>
      </c>
      <c r="D415" t="s">
        <v>13</v>
      </c>
      <c r="E415" t="s">
        <v>1933</v>
      </c>
      <c r="F415" s="37">
        <v>122.756063465726</v>
      </c>
      <c r="G415">
        <v>4787.4864751633149</v>
      </c>
      <c r="H415" t="s">
        <v>4310</v>
      </c>
      <c r="I415" t="s">
        <v>4311</v>
      </c>
      <c r="J415" t="s">
        <v>4312</v>
      </c>
      <c r="K415" t="s">
        <v>2901</v>
      </c>
      <c r="L415" t="s">
        <v>2032</v>
      </c>
      <c r="M415" t="s">
        <v>2901</v>
      </c>
      <c r="N415" t="s">
        <v>4313</v>
      </c>
      <c r="O415">
        <v>40730</v>
      </c>
      <c r="Q415" t="s">
        <v>2901</v>
      </c>
      <c r="T415" t="s">
        <v>2901</v>
      </c>
    </row>
    <row r="416" spans="1:20" x14ac:dyDescent="0.25">
      <c r="A416" t="s">
        <v>877</v>
      </c>
      <c r="B416" s="41">
        <v>53670</v>
      </c>
      <c r="C416" t="s">
        <v>1652</v>
      </c>
      <c r="D416" t="s">
        <v>1808</v>
      </c>
      <c r="E416" t="s">
        <v>1896</v>
      </c>
      <c r="F416" s="37">
        <v>106.83999999996701</v>
      </c>
      <c r="G416">
        <v>4166.7599999987133</v>
      </c>
      <c r="H416" t="s">
        <v>4314</v>
      </c>
      <c r="I416" t="s">
        <v>4315</v>
      </c>
      <c r="J416" t="s">
        <v>4316</v>
      </c>
      <c r="K416" t="s">
        <v>2901</v>
      </c>
      <c r="L416" t="s">
        <v>2032</v>
      </c>
      <c r="M416" t="s">
        <v>2901</v>
      </c>
      <c r="N416" t="s">
        <v>4317</v>
      </c>
      <c r="O416">
        <v>40730</v>
      </c>
      <c r="Q416" t="s">
        <v>2901</v>
      </c>
      <c r="T416" t="s">
        <v>2901</v>
      </c>
    </row>
    <row r="417" spans="1:20" x14ac:dyDescent="0.25">
      <c r="A417" t="s">
        <v>879</v>
      </c>
      <c r="B417" s="41">
        <v>53680</v>
      </c>
      <c r="C417" t="s">
        <v>1653</v>
      </c>
      <c r="D417" t="s">
        <v>17</v>
      </c>
      <c r="E417" t="s">
        <v>1933</v>
      </c>
      <c r="F417" s="37">
        <v>134.33000000000001</v>
      </c>
      <c r="G417">
        <v>5238.8700000000008</v>
      </c>
      <c r="H417" t="s">
        <v>2503</v>
      </c>
      <c r="I417" t="s">
        <v>2504</v>
      </c>
      <c r="J417" t="s">
        <v>4318</v>
      </c>
      <c r="K417" t="s">
        <v>2901</v>
      </c>
      <c r="L417" t="s">
        <v>2032</v>
      </c>
      <c r="M417" t="s">
        <v>2901</v>
      </c>
      <c r="N417" t="s">
        <v>4319</v>
      </c>
      <c r="O417">
        <v>40733</v>
      </c>
      <c r="Q417" t="s">
        <v>4320</v>
      </c>
      <c r="T417" t="s">
        <v>2906</v>
      </c>
    </row>
    <row r="418" spans="1:20" x14ac:dyDescent="0.25">
      <c r="A418" t="s">
        <v>880</v>
      </c>
      <c r="B418" s="41">
        <v>53690</v>
      </c>
      <c r="C418" t="s">
        <v>1654</v>
      </c>
      <c r="D418" t="s">
        <v>14</v>
      </c>
      <c r="E418" t="s">
        <v>1933</v>
      </c>
      <c r="F418" s="37">
        <v>134.33000000000001</v>
      </c>
      <c r="G418">
        <v>5238.8700000000008</v>
      </c>
      <c r="H418" t="s">
        <v>2505</v>
      </c>
      <c r="I418" t="s">
        <v>2506</v>
      </c>
      <c r="J418" t="s">
        <v>4321</v>
      </c>
      <c r="K418" t="s">
        <v>2901</v>
      </c>
      <c r="L418" t="s">
        <v>2032</v>
      </c>
      <c r="M418" t="s">
        <v>2901</v>
      </c>
      <c r="N418" t="s">
        <v>4322</v>
      </c>
      <c r="O418">
        <v>40733</v>
      </c>
      <c r="Q418" t="s">
        <v>4323</v>
      </c>
      <c r="T418" t="s">
        <v>2906</v>
      </c>
    </row>
    <row r="419" spans="1:20" x14ac:dyDescent="0.25">
      <c r="A419" t="s">
        <v>882</v>
      </c>
      <c r="B419" s="41">
        <v>53700</v>
      </c>
      <c r="C419" t="s">
        <v>1655</v>
      </c>
      <c r="D419" t="s">
        <v>17</v>
      </c>
      <c r="E419" t="s">
        <v>1933</v>
      </c>
      <c r="F419" s="37">
        <v>134.33669760438701</v>
      </c>
      <c r="G419">
        <v>5239.1312065710936</v>
      </c>
      <c r="H419" t="s">
        <v>2507</v>
      </c>
      <c r="I419" t="s">
        <v>2508</v>
      </c>
      <c r="J419" t="s">
        <v>4324</v>
      </c>
      <c r="K419" t="s">
        <v>2901</v>
      </c>
      <c r="L419" t="s">
        <v>2032</v>
      </c>
      <c r="M419" t="s">
        <v>2901</v>
      </c>
      <c r="N419" t="s">
        <v>4325</v>
      </c>
      <c r="O419">
        <v>40733</v>
      </c>
      <c r="Q419" t="s">
        <v>4326</v>
      </c>
      <c r="T419" t="s">
        <v>2906</v>
      </c>
    </row>
    <row r="420" spans="1:20" x14ac:dyDescent="0.25">
      <c r="A420" t="s">
        <v>884</v>
      </c>
      <c r="B420" s="41">
        <v>53710</v>
      </c>
      <c r="C420" t="s">
        <v>1656</v>
      </c>
      <c r="D420" t="s">
        <v>14</v>
      </c>
      <c r="E420" t="s">
        <v>1892</v>
      </c>
      <c r="F420" s="37">
        <v>119.99</v>
      </c>
      <c r="G420">
        <v>4679.6099999999997</v>
      </c>
      <c r="H420" t="s">
        <v>4327</v>
      </c>
      <c r="I420" t="s">
        <v>4328</v>
      </c>
      <c r="J420" t="s">
        <v>4329</v>
      </c>
      <c r="K420" t="s">
        <v>2901</v>
      </c>
      <c r="L420" t="s">
        <v>2032</v>
      </c>
      <c r="M420" t="s">
        <v>2901</v>
      </c>
      <c r="N420" t="s">
        <v>4330</v>
      </c>
      <c r="O420">
        <v>40743</v>
      </c>
      <c r="Q420" t="s">
        <v>2901</v>
      </c>
      <c r="T420" t="s">
        <v>2901</v>
      </c>
    </row>
    <row r="421" spans="1:20" x14ac:dyDescent="0.25">
      <c r="A421" t="s">
        <v>886</v>
      </c>
      <c r="B421" s="41">
        <v>53720</v>
      </c>
      <c r="C421" t="s">
        <v>1657</v>
      </c>
      <c r="D421" t="s">
        <v>17</v>
      </c>
      <c r="E421" t="s">
        <v>1933</v>
      </c>
      <c r="F421" s="37">
        <v>134.33669760438599</v>
      </c>
      <c r="G421">
        <v>5239.1312065710536</v>
      </c>
      <c r="H421" t="s">
        <v>2509</v>
      </c>
      <c r="I421" t="s">
        <v>2510</v>
      </c>
      <c r="J421" t="s">
        <v>4331</v>
      </c>
      <c r="K421" t="s">
        <v>2901</v>
      </c>
      <c r="L421" t="s">
        <v>2032</v>
      </c>
      <c r="M421" t="s">
        <v>2901</v>
      </c>
      <c r="N421" t="s">
        <v>4332</v>
      </c>
      <c r="O421">
        <v>40743</v>
      </c>
      <c r="Q421" t="s">
        <v>4333</v>
      </c>
      <c r="T421" t="s">
        <v>2906</v>
      </c>
    </row>
    <row r="422" spans="1:20" x14ac:dyDescent="0.25">
      <c r="A422" t="s">
        <v>888</v>
      </c>
      <c r="B422" s="41">
        <v>53730</v>
      </c>
      <c r="C422" t="s">
        <v>1658</v>
      </c>
      <c r="D422" t="s">
        <v>17</v>
      </c>
      <c r="E422" t="s">
        <v>1896</v>
      </c>
      <c r="F422" s="37">
        <v>148.083387334739</v>
      </c>
      <c r="G422">
        <v>5775.2521060548215</v>
      </c>
      <c r="H422" t="s">
        <v>2511</v>
      </c>
      <c r="I422" t="s">
        <v>2512</v>
      </c>
      <c r="J422" t="s">
        <v>4334</v>
      </c>
      <c r="K422" t="s">
        <v>2901</v>
      </c>
      <c r="L422" t="s">
        <v>1984</v>
      </c>
      <c r="M422" t="s">
        <v>2901</v>
      </c>
      <c r="N422" t="s">
        <v>4335</v>
      </c>
      <c r="O422">
        <v>40750</v>
      </c>
      <c r="Q422" t="s">
        <v>4336</v>
      </c>
      <c r="T422" t="s">
        <v>2906</v>
      </c>
    </row>
    <row r="423" spans="1:20" x14ac:dyDescent="0.25">
      <c r="A423" t="s">
        <v>890</v>
      </c>
      <c r="B423" s="41">
        <v>53740</v>
      </c>
      <c r="C423" t="s">
        <v>1659</v>
      </c>
      <c r="D423" t="s">
        <v>18</v>
      </c>
      <c r="E423" t="s">
        <v>1902</v>
      </c>
      <c r="F423" s="37">
        <v>148.08638848571499</v>
      </c>
      <c r="G423">
        <v>5775.3691509428845</v>
      </c>
      <c r="H423" t="s">
        <v>2513</v>
      </c>
      <c r="I423" t="s">
        <v>2514</v>
      </c>
      <c r="J423" t="s">
        <v>4337</v>
      </c>
      <c r="K423" t="s">
        <v>2901</v>
      </c>
      <c r="L423" t="s">
        <v>1984</v>
      </c>
      <c r="M423" t="s">
        <v>2901</v>
      </c>
      <c r="N423" t="s">
        <v>4338</v>
      </c>
      <c r="O423">
        <v>40768</v>
      </c>
      <c r="Q423" t="s">
        <v>4339</v>
      </c>
      <c r="T423" t="s">
        <v>2906</v>
      </c>
    </row>
    <row r="424" spans="1:20" x14ac:dyDescent="0.25">
      <c r="A424" t="s">
        <v>892</v>
      </c>
      <c r="B424" s="41">
        <v>53750</v>
      </c>
      <c r="C424" t="s">
        <v>1660</v>
      </c>
      <c r="D424" t="s">
        <v>55</v>
      </c>
      <c r="E424" t="s">
        <v>1902</v>
      </c>
      <c r="F424" s="37">
        <v>148.07670470550099</v>
      </c>
      <c r="G424">
        <v>5774.9914835145382</v>
      </c>
      <c r="H424" t="s">
        <v>2515</v>
      </c>
      <c r="I424" t="s">
        <v>2516</v>
      </c>
      <c r="J424" t="s">
        <v>4340</v>
      </c>
      <c r="K424" t="s">
        <v>2901</v>
      </c>
      <c r="L424" t="s">
        <v>1984</v>
      </c>
      <c r="M424" t="s">
        <v>2901</v>
      </c>
      <c r="N424" t="s">
        <v>4341</v>
      </c>
      <c r="O424">
        <v>40786</v>
      </c>
      <c r="Q424" t="s">
        <v>4342</v>
      </c>
      <c r="T424" t="s">
        <v>2906</v>
      </c>
    </row>
    <row r="425" spans="1:20" x14ac:dyDescent="0.25">
      <c r="A425" t="s">
        <v>894</v>
      </c>
      <c r="B425" s="41">
        <v>53760</v>
      </c>
      <c r="C425" t="s">
        <v>1661</v>
      </c>
      <c r="D425" t="s">
        <v>1188</v>
      </c>
      <c r="E425" t="s">
        <v>1892</v>
      </c>
      <c r="F425" s="37">
        <v>132.28027176341701</v>
      </c>
      <c r="G425">
        <v>5158.9305987732641</v>
      </c>
      <c r="H425" t="s">
        <v>4343</v>
      </c>
      <c r="I425" t="s">
        <v>4344</v>
      </c>
      <c r="J425" t="s">
        <v>4345</v>
      </c>
      <c r="K425" t="s">
        <v>2901</v>
      </c>
      <c r="L425" t="s">
        <v>2032</v>
      </c>
      <c r="M425" t="s">
        <v>2901</v>
      </c>
      <c r="N425" t="s">
        <v>4346</v>
      </c>
      <c r="O425">
        <v>40786</v>
      </c>
      <c r="Q425" t="s">
        <v>2901</v>
      </c>
      <c r="T425" t="s">
        <v>2901</v>
      </c>
    </row>
    <row r="426" spans="1:20" x14ac:dyDescent="0.25">
      <c r="A426" t="s">
        <v>896</v>
      </c>
      <c r="B426" s="41">
        <v>53770</v>
      </c>
      <c r="C426" t="s">
        <v>1662</v>
      </c>
      <c r="D426" t="s">
        <v>20</v>
      </c>
      <c r="E426" t="s">
        <v>1902</v>
      </c>
      <c r="F426" s="37">
        <v>106.83999999996701</v>
      </c>
      <c r="G426">
        <v>4166.7599999987133</v>
      </c>
      <c r="H426" t="s">
        <v>4347</v>
      </c>
      <c r="I426" t="s">
        <v>4348</v>
      </c>
      <c r="J426" t="s">
        <v>4349</v>
      </c>
      <c r="K426" t="s">
        <v>2901</v>
      </c>
      <c r="L426" t="s">
        <v>1984</v>
      </c>
      <c r="M426" t="s">
        <v>2901</v>
      </c>
      <c r="N426" t="s">
        <v>4350</v>
      </c>
      <c r="O426">
        <v>40786</v>
      </c>
      <c r="Q426" t="s">
        <v>2901</v>
      </c>
      <c r="T426" t="s">
        <v>2901</v>
      </c>
    </row>
    <row r="427" spans="1:20" x14ac:dyDescent="0.25">
      <c r="A427" t="s">
        <v>898</v>
      </c>
      <c r="B427" s="41">
        <v>53780</v>
      </c>
      <c r="C427" t="s">
        <v>1663</v>
      </c>
      <c r="D427" t="s">
        <v>13</v>
      </c>
      <c r="E427" t="s">
        <v>1902</v>
      </c>
      <c r="F427" s="37">
        <v>148.07584448009999</v>
      </c>
      <c r="G427">
        <v>5774.9579347238996</v>
      </c>
      <c r="H427" t="s">
        <v>2517</v>
      </c>
      <c r="I427" t="s">
        <v>2518</v>
      </c>
      <c r="J427" t="s">
        <v>4351</v>
      </c>
      <c r="K427" t="s">
        <v>2901</v>
      </c>
      <c r="L427" t="s">
        <v>1984</v>
      </c>
      <c r="M427" t="s">
        <v>2901</v>
      </c>
      <c r="N427" t="s">
        <v>4352</v>
      </c>
      <c r="O427">
        <v>40789</v>
      </c>
      <c r="Q427" t="s">
        <v>4353</v>
      </c>
      <c r="T427" t="s">
        <v>2906</v>
      </c>
    </row>
    <row r="428" spans="1:20" x14ac:dyDescent="0.25">
      <c r="A428" t="s">
        <v>900</v>
      </c>
      <c r="B428" s="41">
        <v>53790</v>
      </c>
      <c r="C428" t="s">
        <v>1664</v>
      </c>
      <c r="D428" t="s">
        <v>13</v>
      </c>
      <c r="E428" t="s">
        <v>1902</v>
      </c>
      <c r="F428" s="37">
        <v>148.08638848571499</v>
      </c>
      <c r="G428">
        <v>5775.3691509428845</v>
      </c>
      <c r="H428" t="s">
        <v>2519</v>
      </c>
      <c r="I428" t="s">
        <v>2520</v>
      </c>
      <c r="J428" t="s">
        <v>4354</v>
      </c>
      <c r="K428" t="s">
        <v>2901</v>
      </c>
      <c r="L428" t="s">
        <v>1984</v>
      </c>
      <c r="M428" t="s">
        <v>2901</v>
      </c>
      <c r="N428" t="s">
        <v>4355</v>
      </c>
      <c r="O428">
        <v>40789</v>
      </c>
      <c r="Q428" t="s">
        <v>4356</v>
      </c>
      <c r="T428" t="s">
        <v>2906</v>
      </c>
    </row>
    <row r="429" spans="1:20" x14ac:dyDescent="0.25">
      <c r="A429" t="s">
        <v>902</v>
      </c>
      <c r="B429" s="41">
        <v>53800</v>
      </c>
      <c r="C429" t="s">
        <v>1665</v>
      </c>
      <c r="D429" t="s">
        <v>1808</v>
      </c>
      <c r="E429" t="s">
        <v>1902</v>
      </c>
      <c r="F429" s="37">
        <v>112.18227351036801</v>
      </c>
      <c r="G429">
        <v>4375.1086669043525</v>
      </c>
      <c r="H429" t="s">
        <v>4357</v>
      </c>
      <c r="I429" t="s">
        <v>4358</v>
      </c>
      <c r="J429" t="s">
        <v>4359</v>
      </c>
      <c r="K429" t="s">
        <v>2901</v>
      </c>
      <c r="L429" t="s">
        <v>1984</v>
      </c>
      <c r="M429" t="s">
        <v>2901</v>
      </c>
      <c r="N429" t="s">
        <v>4360</v>
      </c>
      <c r="O429">
        <v>40789</v>
      </c>
      <c r="Q429" t="s">
        <v>2901</v>
      </c>
      <c r="T429" t="s">
        <v>2901</v>
      </c>
    </row>
    <row r="430" spans="1:20" x14ac:dyDescent="0.25">
      <c r="A430" t="s">
        <v>904</v>
      </c>
      <c r="B430" s="41">
        <v>53810</v>
      </c>
      <c r="C430" t="s">
        <v>1666</v>
      </c>
      <c r="D430" t="s">
        <v>50</v>
      </c>
      <c r="E430" t="s">
        <v>1902</v>
      </c>
      <c r="F430" s="37">
        <v>148.08638848571499</v>
      </c>
      <c r="G430">
        <v>5775.3691509428845</v>
      </c>
      <c r="H430" t="s">
        <v>2521</v>
      </c>
      <c r="I430" t="s">
        <v>2522</v>
      </c>
      <c r="J430" t="s">
        <v>4361</v>
      </c>
      <c r="K430" t="s">
        <v>2901</v>
      </c>
      <c r="L430" t="s">
        <v>1984</v>
      </c>
      <c r="M430" t="s">
        <v>2901</v>
      </c>
      <c r="N430" t="s">
        <v>4362</v>
      </c>
      <c r="O430">
        <v>40789</v>
      </c>
      <c r="Q430" t="s">
        <v>4363</v>
      </c>
      <c r="T430" t="s">
        <v>2906</v>
      </c>
    </row>
    <row r="431" spans="1:20" x14ac:dyDescent="0.25">
      <c r="A431" t="s">
        <v>906</v>
      </c>
      <c r="B431" s="41">
        <v>53820</v>
      </c>
      <c r="C431" t="s">
        <v>1667</v>
      </c>
      <c r="D431" t="s">
        <v>28</v>
      </c>
      <c r="E431" t="s">
        <v>1902</v>
      </c>
      <c r="F431" s="37">
        <v>135.317705571537</v>
      </c>
      <c r="G431">
        <v>5277.3905172899431</v>
      </c>
      <c r="H431" t="s">
        <v>4364</v>
      </c>
      <c r="I431" t="s">
        <v>4365</v>
      </c>
      <c r="J431" t="s">
        <v>4366</v>
      </c>
      <c r="K431" t="s">
        <v>2901</v>
      </c>
      <c r="L431" t="s">
        <v>1984</v>
      </c>
      <c r="M431" t="s">
        <v>2901</v>
      </c>
      <c r="N431" t="s">
        <v>4367</v>
      </c>
      <c r="O431">
        <v>40789</v>
      </c>
      <c r="Q431" t="s">
        <v>2901</v>
      </c>
      <c r="T431" t="s">
        <v>2901</v>
      </c>
    </row>
    <row r="432" spans="1:20" x14ac:dyDescent="0.25">
      <c r="A432" t="s">
        <v>908</v>
      </c>
      <c r="B432" s="41">
        <v>53830</v>
      </c>
      <c r="C432" t="s">
        <v>1668</v>
      </c>
      <c r="D432" t="s">
        <v>13</v>
      </c>
      <c r="E432" t="s">
        <v>1902</v>
      </c>
      <c r="F432" s="37">
        <v>148.07946350543199</v>
      </c>
      <c r="G432">
        <v>5775.0990767118483</v>
      </c>
      <c r="H432" t="s">
        <v>2523</v>
      </c>
      <c r="I432" t="s">
        <v>2524</v>
      </c>
      <c r="J432" t="s">
        <v>4368</v>
      </c>
      <c r="K432" t="s">
        <v>2901</v>
      </c>
      <c r="L432" t="s">
        <v>1984</v>
      </c>
      <c r="M432" t="s">
        <v>2901</v>
      </c>
      <c r="N432" t="s">
        <v>4369</v>
      </c>
      <c r="O432">
        <v>40789</v>
      </c>
      <c r="Q432" t="s">
        <v>4370</v>
      </c>
      <c r="T432" t="s">
        <v>2913</v>
      </c>
    </row>
    <row r="433" spans="1:20" x14ac:dyDescent="0.25">
      <c r="A433" t="s">
        <v>910</v>
      </c>
      <c r="B433" s="41">
        <v>53840</v>
      </c>
      <c r="C433" t="s">
        <v>1669</v>
      </c>
      <c r="D433" t="s">
        <v>18</v>
      </c>
      <c r="E433" t="s">
        <v>1902</v>
      </c>
      <c r="F433" s="37">
        <v>148.08000000000001</v>
      </c>
      <c r="G433">
        <v>5775.1200000000008</v>
      </c>
      <c r="H433" t="s">
        <v>2525</v>
      </c>
      <c r="I433" t="s">
        <v>2526</v>
      </c>
      <c r="J433" t="s">
        <v>4371</v>
      </c>
      <c r="K433" t="s">
        <v>2901</v>
      </c>
      <c r="L433" t="s">
        <v>1984</v>
      </c>
      <c r="M433" t="s">
        <v>2901</v>
      </c>
      <c r="N433" t="s">
        <v>4372</v>
      </c>
      <c r="O433">
        <v>40798</v>
      </c>
      <c r="Q433" t="s">
        <v>4373</v>
      </c>
      <c r="T433" t="s">
        <v>2906</v>
      </c>
    </row>
    <row r="434" spans="1:20" x14ac:dyDescent="0.25">
      <c r="A434" t="s">
        <v>912</v>
      </c>
      <c r="B434" s="41">
        <v>53850</v>
      </c>
      <c r="C434" t="s">
        <v>1670</v>
      </c>
      <c r="D434" t="s">
        <v>1985</v>
      </c>
      <c r="E434" t="s">
        <v>1902</v>
      </c>
      <c r="F434" s="37">
        <v>148.08000000000001</v>
      </c>
      <c r="G434">
        <v>5775.1200000000008</v>
      </c>
      <c r="H434" t="s">
        <v>2527</v>
      </c>
      <c r="I434" t="s">
        <v>2528</v>
      </c>
      <c r="J434" t="s">
        <v>4374</v>
      </c>
      <c r="K434" t="s">
        <v>2901</v>
      </c>
      <c r="L434" t="s">
        <v>1984</v>
      </c>
      <c r="M434" t="s">
        <v>2901</v>
      </c>
      <c r="N434" t="s">
        <v>4375</v>
      </c>
      <c r="O434">
        <v>40803</v>
      </c>
      <c r="Q434" t="s">
        <v>4376</v>
      </c>
      <c r="T434" t="s">
        <v>2906</v>
      </c>
    </row>
    <row r="435" spans="1:20" x14ac:dyDescent="0.25">
      <c r="A435" t="s">
        <v>914</v>
      </c>
      <c r="B435" s="41">
        <v>53860</v>
      </c>
      <c r="C435" t="s">
        <v>1671</v>
      </c>
      <c r="D435" t="s">
        <v>28</v>
      </c>
      <c r="E435" t="s">
        <v>1902</v>
      </c>
      <c r="F435" s="37">
        <v>148.08000000000001</v>
      </c>
      <c r="G435">
        <v>5775.1200000000008</v>
      </c>
      <c r="H435" t="s">
        <v>2529</v>
      </c>
      <c r="I435" t="s">
        <v>2530</v>
      </c>
      <c r="J435" t="s">
        <v>4377</v>
      </c>
      <c r="K435" t="s">
        <v>2901</v>
      </c>
      <c r="L435" t="s">
        <v>1984</v>
      </c>
      <c r="M435" t="s">
        <v>2901</v>
      </c>
      <c r="N435" t="s">
        <v>4378</v>
      </c>
      <c r="O435">
        <v>40810</v>
      </c>
      <c r="Q435" t="s">
        <v>4379</v>
      </c>
      <c r="T435" t="s">
        <v>2906</v>
      </c>
    </row>
    <row r="436" spans="1:20" x14ac:dyDescent="0.25">
      <c r="A436" t="s">
        <v>916</v>
      </c>
      <c r="B436" s="41">
        <v>53870</v>
      </c>
      <c r="C436" t="s">
        <v>1672</v>
      </c>
      <c r="D436" t="s">
        <v>53</v>
      </c>
      <c r="E436" t="s">
        <v>1902</v>
      </c>
      <c r="F436" s="37">
        <v>148.08000000000001</v>
      </c>
      <c r="G436">
        <v>5775.1200000000008</v>
      </c>
      <c r="H436" t="s">
        <v>2531</v>
      </c>
      <c r="I436" t="s">
        <v>2532</v>
      </c>
      <c r="J436" t="s">
        <v>4380</v>
      </c>
      <c r="K436" t="s">
        <v>2901</v>
      </c>
      <c r="L436" t="s">
        <v>1984</v>
      </c>
      <c r="M436" t="s">
        <v>2901</v>
      </c>
      <c r="N436" t="s">
        <v>4381</v>
      </c>
      <c r="O436">
        <v>40820</v>
      </c>
      <c r="Q436" t="s">
        <v>4382</v>
      </c>
      <c r="T436" t="s">
        <v>2906</v>
      </c>
    </row>
    <row r="437" spans="1:20" x14ac:dyDescent="0.25">
      <c r="A437" t="s">
        <v>918</v>
      </c>
      <c r="B437" s="41">
        <v>53880</v>
      </c>
      <c r="C437" t="s">
        <v>1673</v>
      </c>
      <c r="D437" t="s">
        <v>18</v>
      </c>
      <c r="E437" t="s">
        <v>1902</v>
      </c>
      <c r="F437" s="37">
        <v>148.07535144158601</v>
      </c>
      <c r="G437">
        <v>5774.9387062218548</v>
      </c>
      <c r="H437" t="s">
        <v>2533</v>
      </c>
      <c r="I437" t="s">
        <v>2534</v>
      </c>
      <c r="J437" t="s">
        <v>4383</v>
      </c>
      <c r="K437" t="s">
        <v>2901</v>
      </c>
      <c r="L437" t="s">
        <v>1984</v>
      </c>
      <c r="M437" t="s">
        <v>2901</v>
      </c>
      <c r="N437" t="s">
        <v>4384</v>
      </c>
      <c r="O437">
        <v>40820</v>
      </c>
      <c r="Q437" t="s">
        <v>4385</v>
      </c>
      <c r="T437" t="s">
        <v>2906</v>
      </c>
    </row>
    <row r="438" spans="1:20" x14ac:dyDescent="0.25">
      <c r="A438" t="s">
        <v>920</v>
      </c>
      <c r="B438" s="41">
        <v>53890</v>
      </c>
      <c r="C438" t="s">
        <v>1674</v>
      </c>
      <c r="D438" t="s">
        <v>17</v>
      </c>
      <c r="E438" t="s">
        <v>1896</v>
      </c>
      <c r="F438" s="37">
        <v>148.08000000000001</v>
      </c>
      <c r="G438">
        <v>5775.1200000000008</v>
      </c>
      <c r="H438" t="s">
        <v>4386</v>
      </c>
      <c r="I438" t="s">
        <v>4387</v>
      </c>
      <c r="J438" t="s">
        <v>4388</v>
      </c>
      <c r="K438" t="s">
        <v>2901</v>
      </c>
      <c r="L438" t="s">
        <v>2032</v>
      </c>
      <c r="M438" t="s">
        <v>2901</v>
      </c>
      <c r="N438" t="s">
        <v>4389</v>
      </c>
      <c r="O438">
        <v>40820</v>
      </c>
      <c r="Q438" t="s">
        <v>4390</v>
      </c>
      <c r="T438" t="s">
        <v>2913</v>
      </c>
    </row>
    <row r="439" spans="1:20" x14ac:dyDescent="0.25">
      <c r="A439" t="s">
        <v>922</v>
      </c>
      <c r="B439" s="41">
        <v>53900</v>
      </c>
      <c r="C439" t="s">
        <v>1212</v>
      </c>
      <c r="D439" t="s">
        <v>50</v>
      </c>
      <c r="E439" t="s">
        <v>1902</v>
      </c>
      <c r="F439" s="37">
        <v>148.07946350543199</v>
      </c>
      <c r="G439">
        <v>5775.0990767118483</v>
      </c>
      <c r="H439" t="s">
        <v>2535</v>
      </c>
      <c r="I439" t="s">
        <v>2536</v>
      </c>
      <c r="J439" t="s">
        <v>4391</v>
      </c>
      <c r="K439" t="s">
        <v>2901</v>
      </c>
      <c r="L439" t="s">
        <v>1984</v>
      </c>
      <c r="M439" t="s">
        <v>2901</v>
      </c>
      <c r="N439" t="s">
        <v>4392</v>
      </c>
      <c r="O439">
        <v>40831</v>
      </c>
      <c r="Q439" t="s">
        <v>4393</v>
      </c>
      <c r="T439" t="s">
        <v>2906</v>
      </c>
    </row>
    <row r="440" spans="1:20" x14ac:dyDescent="0.25">
      <c r="A440" t="s">
        <v>924</v>
      </c>
      <c r="B440" s="41">
        <v>53910</v>
      </c>
      <c r="C440" t="s">
        <v>1675</v>
      </c>
      <c r="D440" t="s">
        <v>20</v>
      </c>
      <c r="E440" t="s">
        <v>1902</v>
      </c>
      <c r="F440" s="37">
        <v>111.316859999904</v>
      </c>
      <c r="G440">
        <v>4341.3575399962556</v>
      </c>
      <c r="H440" t="s">
        <v>4394</v>
      </c>
      <c r="I440" t="s">
        <v>4395</v>
      </c>
      <c r="J440" t="s">
        <v>4396</v>
      </c>
      <c r="K440" t="s">
        <v>2901</v>
      </c>
      <c r="L440" t="s">
        <v>1984</v>
      </c>
      <c r="M440" t="s">
        <v>2901</v>
      </c>
      <c r="N440" t="s">
        <v>4397</v>
      </c>
      <c r="O440">
        <v>40838</v>
      </c>
      <c r="Q440" t="s">
        <v>2901</v>
      </c>
      <c r="T440" t="s">
        <v>2901</v>
      </c>
    </row>
    <row r="441" spans="1:20" x14ac:dyDescent="0.25">
      <c r="A441" t="s">
        <v>926</v>
      </c>
      <c r="B441" s="41">
        <v>53920</v>
      </c>
      <c r="C441" t="s">
        <v>1676</v>
      </c>
      <c r="D441" t="s">
        <v>17</v>
      </c>
      <c r="E441" t="s">
        <v>1892</v>
      </c>
      <c r="F441" s="37">
        <v>158.3928266771</v>
      </c>
      <c r="G441">
        <v>6177.3202404069007</v>
      </c>
      <c r="H441" t="s">
        <v>2537</v>
      </c>
      <c r="I441" t="s">
        <v>2538</v>
      </c>
      <c r="J441" t="s">
        <v>4398</v>
      </c>
      <c r="K441" t="s">
        <v>2901</v>
      </c>
      <c r="L441" t="s">
        <v>2032</v>
      </c>
      <c r="M441" t="s">
        <v>2901</v>
      </c>
      <c r="N441" t="s">
        <v>4399</v>
      </c>
      <c r="O441">
        <v>40848</v>
      </c>
      <c r="Q441" t="s">
        <v>4400</v>
      </c>
      <c r="T441" t="s">
        <v>2906</v>
      </c>
    </row>
    <row r="442" spans="1:20" x14ac:dyDescent="0.25">
      <c r="A442" t="s">
        <v>928</v>
      </c>
      <c r="B442" s="41">
        <v>53930</v>
      </c>
      <c r="C442" t="s">
        <v>1677</v>
      </c>
      <c r="D442" t="s">
        <v>20</v>
      </c>
      <c r="E442" t="s">
        <v>1902</v>
      </c>
      <c r="F442" s="37">
        <v>111.316859999904</v>
      </c>
      <c r="G442">
        <v>4341.3575399962556</v>
      </c>
      <c r="H442" t="s">
        <v>4401</v>
      </c>
      <c r="I442" t="s">
        <v>4402</v>
      </c>
      <c r="J442" t="s">
        <v>4403</v>
      </c>
      <c r="K442" t="s">
        <v>2901</v>
      </c>
      <c r="L442" t="s">
        <v>1984</v>
      </c>
      <c r="M442" t="s">
        <v>2901</v>
      </c>
      <c r="N442" t="s">
        <v>4404</v>
      </c>
      <c r="O442">
        <v>40852</v>
      </c>
      <c r="Q442" t="s">
        <v>2901</v>
      </c>
      <c r="T442" t="s">
        <v>2901</v>
      </c>
    </row>
    <row r="443" spans="1:20" x14ac:dyDescent="0.25">
      <c r="A443" t="s">
        <v>930</v>
      </c>
      <c r="B443" s="41">
        <v>53940</v>
      </c>
      <c r="C443" t="s">
        <v>1678</v>
      </c>
      <c r="D443" t="s">
        <v>53</v>
      </c>
      <c r="E443" t="s">
        <v>1902</v>
      </c>
      <c r="F443" s="37">
        <v>128.86168279191301</v>
      </c>
      <c r="G443">
        <v>5025.6056288846075</v>
      </c>
      <c r="H443" t="s">
        <v>4405</v>
      </c>
      <c r="I443" t="s">
        <v>4406</v>
      </c>
      <c r="J443" t="s">
        <v>4407</v>
      </c>
      <c r="K443" t="s">
        <v>2901</v>
      </c>
      <c r="L443" t="s">
        <v>1984</v>
      </c>
      <c r="M443" t="s">
        <v>2901</v>
      </c>
      <c r="N443" t="s">
        <v>4408</v>
      </c>
      <c r="O443">
        <v>40852</v>
      </c>
      <c r="Q443" t="s">
        <v>2901</v>
      </c>
      <c r="T443" t="s">
        <v>2901</v>
      </c>
    </row>
    <row r="444" spans="1:20" x14ac:dyDescent="0.25">
      <c r="A444" t="s">
        <v>932</v>
      </c>
      <c r="B444" s="41">
        <v>53950</v>
      </c>
      <c r="C444" t="s">
        <v>1217</v>
      </c>
      <c r="D444" t="s">
        <v>1186</v>
      </c>
      <c r="E444" t="s">
        <v>1902</v>
      </c>
      <c r="F444" s="37">
        <v>148.07535144158601</v>
      </c>
      <c r="G444">
        <v>5774.9387062218548</v>
      </c>
      <c r="H444" t="s">
        <v>2539</v>
      </c>
      <c r="I444" t="s">
        <v>2540</v>
      </c>
      <c r="J444" t="s">
        <v>4409</v>
      </c>
      <c r="K444" t="s">
        <v>2901</v>
      </c>
      <c r="L444" t="s">
        <v>1984</v>
      </c>
      <c r="M444" t="s">
        <v>2901</v>
      </c>
      <c r="N444" t="s">
        <v>4410</v>
      </c>
      <c r="O444">
        <v>40852</v>
      </c>
      <c r="Q444" t="s">
        <v>4411</v>
      </c>
      <c r="T444" t="s">
        <v>2906</v>
      </c>
    </row>
    <row r="445" spans="1:20" x14ac:dyDescent="0.25">
      <c r="A445" t="s">
        <v>934</v>
      </c>
      <c r="B445" s="41">
        <v>53960</v>
      </c>
      <c r="C445" t="s">
        <v>1679</v>
      </c>
      <c r="D445" t="s">
        <v>17</v>
      </c>
      <c r="E445" t="s">
        <v>1896</v>
      </c>
      <c r="F445" s="37">
        <v>148.072527910145</v>
      </c>
      <c r="G445">
        <v>5774.8285884956549</v>
      </c>
      <c r="H445" t="s">
        <v>2541</v>
      </c>
      <c r="I445" t="s">
        <v>2542</v>
      </c>
      <c r="J445" t="s">
        <v>3091</v>
      </c>
      <c r="K445" t="s">
        <v>2901</v>
      </c>
      <c r="L445" t="s">
        <v>2032</v>
      </c>
      <c r="M445" t="s">
        <v>2901</v>
      </c>
      <c r="N445" t="s">
        <v>4412</v>
      </c>
      <c r="O445">
        <v>40852</v>
      </c>
      <c r="Q445" t="s">
        <v>4413</v>
      </c>
      <c r="T445" t="s">
        <v>2906</v>
      </c>
    </row>
    <row r="446" spans="1:20" x14ac:dyDescent="0.25">
      <c r="A446" t="s">
        <v>936</v>
      </c>
      <c r="B446" s="41">
        <v>53970</v>
      </c>
      <c r="C446" t="s">
        <v>1680</v>
      </c>
      <c r="D446" t="s">
        <v>1808</v>
      </c>
      <c r="E446" t="s">
        <v>1933</v>
      </c>
      <c r="F446" s="37">
        <v>101.77</v>
      </c>
      <c r="G446">
        <v>3969.0299999999997</v>
      </c>
      <c r="H446" t="s">
        <v>4414</v>
      </c>
      <c r="I446" t="s">
        <v>4415</v>
      </c>
      <c r="J446" t="s">
        <v>4416</v>
      </c>
      <c r="K446" t="s">
        <v>2901</v>
      </c>
      <c r="L446" t="s">
        <v>2032</v>
      </c>
      <c r="M446" t="s">
        <v>2901</v>
      </c>
      <c r="N446" t="s">
        <v>4417</v>
      </c>
      <c r="O446">
        <v>40852</v>
      </c>
      <c r="Q446" t="s">
        <v>2901</v>
      </c>
      <c r="T446" t="s">
        <v>2901</v>
      </c>
    </row>
    <row r="447" spans="1:20" x14ac:dyDescent="0.25">
      <c r="A447" t="s">
        <v>938</v>
      </c>
      <c r="B447" s="41">
        <v>53980</v>
      </c>
      <c r="C447" t="s">
        <v>1681</v>
      </c>
      <c r="D447" t="s">
        <v>14</v>
      </c>
      <c r="E447" t="s">
        <v>1892</v>
      </c>
      <c r="F447" s="37">
        <v>158.384796071453</v>
      </c>
      <c r="G447">
        <v>6177.0070467866672</v>
      </c>
      <c r="H447" t="s">
        <v>2543</v>
      </c>
      <c r="I447" t="s">
        <v>2544</v>
      </c>
      <c r="J447" t="s">
        <v>4418</v>
      </c>
      <c r="K447" t="s">
        <v>2901</v>
      </c>
      <c r="L447" t="s">
        <v>2032</v>
      </c>
      <c r="M447" t="s">
        <v>2901</v>
      </c>
      <c r="N447" t="s">
        <v>4419</v>
      </c>
      <c r="O447">
        <v>40852</v>
      </c>
      <c r="Q447" t="s">
        <v>4420</v>
      </c>
      <c r="T447" t="s">
        <v>2906</v>
      </c>
    </row>
    <row r="448" spans="1:20" x14ac:dyDescent="0.25">
      <c r="A448" t="s">
        <v>940</v>
      </c>
      <c r="B448" s="41">
        <v>53990</v>
      </c>
      <c r="C448" t="s">
        <v>1682</v>
      </c>
      <c r="D448" t="s">
        <v>17</v>
      </c>
      <c r="E448" t="s">
        <v>1896</v>
      </c>
      <c r="F448" s="37">
        <v>148.07828000000001</v>
      </c>
      <c r="G448">
        <v>5775.0529200000001</v>
      </c>
      <c r="H448" t="s">
        <v>2545</v>
      </c>
      <c r="I448" t="s">
        <v>2546</v>
      </c>
      <c r="J448" t="s">
        <v>4421</v>
      </c>
      <c r="K448" t="s">
        <v>2901</v>
      </c>
      <c r="L448" t="s">
        <v>2032</v>
      </c>
      <c r="M448" t="s">
        <v>2901</v>
      </c>
      <c r="N448" t="s">
        <v>4422</v>
      </c>
      <c r="O448">
        <v>40859</v>
      </c>
      <c r="Q448" t="s">
        <v>4423</v>
      </c>
      <c r="T448" t="s">
        <v>2906</v>
      </c>
    </row>
    <row r="449" spans="1:20" x14ac:dyDescent="0.25">
      <c r="A449" t="s">
        <v>942</v>
      </c>
      <c r="B449" s="41">
        <v>54000</v>
      </c>
      <c r="C449" t="s">
        <v>1683</v>
      </c>
      <c r="D449" t="s">
        <v>50</v>
      </c>
      <c r="E449" t="s">
        <v>1902</v>
      </c>
      <c r="F449" s="37">
        <v>148.07670470550099</v>
      </c>
      <c r="G449">
        <v>5774.9914835145382</v>
      </c>
      <c r="H449" t="s">
        <v>2547</v>
      </c>
      <c r="I449" t="s">
        <v>2548</v>
      </c>
      <c r="J449" t="s">
        <v>3007</v>
      </c>
      <c r="K449" t="s">
        <v>2901</v>
      </c>
      <c r="L449" t="s">
        <v>1984</v>
      </c>
      <c r="M449" t="s">
        <v>2901</v>
      </c>
      <c r="N449" t="s">
        <v>4424</v>
      </c>
      <c r="O449">
        <v>40859</v>
      </c>
      <c r="Q449" t="s">
        <v>4425</v>
      </c>
      <c r="T449" t="s">
        <v>2906</v>
      </c>
    </row>
    <row r="450" spans="1:20" x14ac:dyDescent="0.25">
      <c r="A450" t="s">
        <v>944</v>
      </c>
      <c r="B450" s="41">
        <v>54010</v>
      </c>
      <c r="C450" t="s">
        <v>1684</v>
      </c>
      <c r="D450" t="s">
        <v>32</v>
      </c>
      <c r="E450" t="s">
        <v>1902</v>
      </c>
      <c r="F450" s="37">
        <v>148.072527910145</v>
      </c>
      <c r="G450">
        <v>5774.8285884956549</v>
      </c>
      <c r="H450" t="s">
        <v>2549</v>
      </c>
      <c r="I450" t="s">
        <v>2550</v>
      </c>
      <c r="J450" t="s">
        <v>4426</v>
      </c>
      <c r="K450" t="s">
        <v>2901</v>
      </c>
      <c r="L450" t="s">
        <v>1984</v>
      </c>
      <c r="M450" t="s">
        <v>2901</v>
      </c>
      <c r="N450" t="s">
        <v>4427</v>
      </c>
      <c r="O450">
        <v>40859</v>
      </c>
      <c r="Q450" t="s">
        <v>4428</v>
      </c>
      <c r="T450" t="s">
        <v>2906</v>
      </c>
    </row>
    <row r="451" spans="1:20" x14ac:dyDescent="0.25">
      <c r="A451" t="s">
        <v>946</v>
      </c>
      <c r="B451" s="41">
        <v>54020</v>
      </c>
      <c r="C451" t="s">
        <v>1685</v>
      </c>
      <c r="D451" t="s">
        <v>55</v>
      </c>
      <c r="E451" t="s">
        <v>1902</v>
      </c>
      <c r="F451" s="37">
        <v>148.07670470550099</v>
      </c>
      <c r="G451">
        <v>5774.9914835145382</v>
      </c>
      <c r="H451" t="s">
        <v>2551</v>
      </c>
      <c r="I451" t="s">
        <v>2552</v>
      </c>
      <c r="J451" t="s">
        <v>4429</v>
      </c>
      <c r="K451" t="s">
        <v>2901</v>
      </c>
      <c r="L451" t="s">
        <v>1984</v>
      </c>
      <c r="M451" t="s">
        <v>2901</v>
      </c>
      <c r="N451" t="s">
        <v>4430</v>
      </c>
      <c r="O451">
        <v>40863</v>
      </c>
      <c r="Q451" t="s">
        <v>4431</v>
      </c>
      <c r="T451" t="s">
        <v>2906</v>
      </c>
    </row>
    <row r="452" spans="1:20" x14ac:dyDescent="0.25">
      <c r="A452" t="s">
        <v>1904</v>
      </c>
      <c r="B452" s="41">
        <v>54030</v>
      </c>
      <c r="C452" t="s">
        <v>4432</v>
      </c>
      <c r="D452" t="s">
        <v>14</v>
      </c>
      <c r="E452" t="s">
        <v>1933</v>
      </c>
      <c r="F452" s="37">
        <v>134.339074757616</v>
      </c>
      <c r="G452">
        <v>5239.2239155470243</v>
      </c>
      <c r="H452" t="s">
        <v>2553</v>
      </c>
      <c r="I452" t="s">
        <v>2554</v>
      </c>
      <c r="J452" t="s">
        <v>4433</v>
      </c>
      <c r="K452" t="s">
        <v>2901</v>
      </c>
      <c r="L452" t="s">
        <v>2032</v>
      </c>
      <c r="M452" t="s">
        <v>2901</v>
      </c>
      <c r="N452" t="s">
        <v>4434</v>
      </c>
      <c r="O452">
        <v>40863</v>
      </c>
      <c r="Q452" t="s">
        <v>4435</v>
      </c>
      <c r="T452" t="s">
        <v>2906</v>
      </c>
    </row>
    <row r="453" spans="1:20" x14ac:dyDescent="0.25">
      <c r="A453" t="s">
        <v>948</v>
      </c>
      <c r="B453" s="41">
        <v>54040</v>
      </c>
      <c r="C453" t="s">
        <v>1254</v>
      </c>
      <c r="D453" t="s">
        <v>50</v>
      </c>
      <c r="E453" t="s">
        <v>1902</v>
      </c>
      <c r="F453" s="37">
        <v>148.08638848571499</v>
      </c>
      <c r="G453">
        <v>5775.3691509428845</v>
      </c>
      <c r="H453" t="s">
        <v>2555</v>
      </c>
      <c r="I453" t="s">
        <v>2556</v>
      </c>
      <c r="J453" t="s">
        <v>4436</v>
      </c>
      <c r="K453" t="s">
        <v>2901</v>
      </c>
      <c r="L453" t="s">
        <v>1984</v>
      </c>
      <c r="M453" t="s">
        <v>2901</v>
      </c>
      <c r="N453" t="s">
        <v>4437</v>
      </c>
      <c r="O453">
        <v>40869</v>
      </c>
      <c r="Q453" t="s">
        <v>4438</v>
      </c>
      <c r="T453" t="s">
        <v>2906</v>
      </c>
    </row>
    <row r="454" spans="1:20" x14ac:dyDescent="0.25">
      <c r="A454" t="s">
        <v>950</v>
      </c>
      <c r="B454" s="41">
        <v>54050</v>
      </c>
      <c r="C454" t="s">
        <v>1687</v>
      </c>
      <c r="D454" t="s">
        <v>13</v>
      </c>
      <c r="E454" t="s">
        <v>1902</v>
      </c>
      <c r="F454" s="37">
        <v>129.85758063845901</v>
      </c>
      <c r="G454">
        <v>5064.4456448999017</v>
      </c>
      <c r="H454" t="s">
        <v>4439</v>
      </c>
      <c r="I454" t="s">
        <v>4440</v>
      </c>
      <c r="J454" t="s">
        <v>4441</v>
      </c>
      <c r="K454" t="s">
        <v>2901</v>
      </c>
      <c r="L454" t="s">
        <v>1984</v>
      </c>
      <c r="M454" t="s">
        <v>2901</v>
      </c>
      <c r="N454" t="s">
        <v>4442</v>
      </c>
      <c r="O454">
        <v>40869</v>
      </c>
      <c r="Q454" t="s">
        <v>2901</v>
      </c>
      <c r="T454" t="s">
        <v>2901</v>
      </c>
    </row>
    <row r="455" spans="1:20" x14ac:dyDescent="0.25">
      <c r="A455" t="s">
        <v>951</v>
      </c>
      <c r="B455" s="41">
        <v>54060</v>
      </c>
      <c r="C455" t="s">
        <v>1688</v>
      </c>
      <c r="D455" t="s">
        <v>53</v>
      </c>
      <c r="E455" t="s">
        <v>1902</v>
      </c>
      <c r="F455" s="37">
        <v>148.07700941464299</v>
      </c>
      <c r="G455">
        <v>5775.0033671710771</v>
      </c>
      <c r="H455" t="s">
        <v>2557</v>
      </c>
      <c r="I455" t="s">
        <v>2558</v>
      </c>
      <c r="J455" t="s">
        <v>4443</v>
      </c>
      <c r="K455" t="s">
        <v>2901</v>
      </c>
      <c r="L455" t="s">
        <v>1984</v>
      </c>
      <c r="M455" t="s">
        <v>2901</v>
      </c>
      <c r="N455" t="s">
        <v>4444</v>
      </c>
      <c r="O455">
        <v>40869</v>
      </c>
      <c r="Q455" t="s">
        <v>4445</v>
      </c>
      <c r="T455" t="s">
        <v>2906</v>
      </c>
    </row>
    <row r="456" spans="1:20" x14ac:dyDescent="0.25">
      <c r="A456" t="s">
        <v>953</v>
      </c>
      <c r="B456" s="41">
        <v>54070</v>
      </c>
      <c r="C456" t="s">
        <v>1689</v>
      </c>
      <c r="D456" t="s">
        <v>13</v>
      </c>
      <c r="E456" t="s">
        <v>1896</v>
      </c>
      <c r="F456">
        <v>148.072527910145</v>
      </c>
      <c r="G456">
        <v>5774.8285884956549</v>
      </c>
      <c r="H456" t="s">
        <v>2559</v>
      </c>
      <c r="I456" t="s">
        <v>2560</v>
      </c>
      <c r="J456" t="s">
        <v>4446</v>
      </c>
      <c r="K456" t="s">
        <v>2901</v>
      </c>
      <c r="L456" t="s">
        <v>1984</v>
      </c>
      <c r="M456" t="s">
        <v>2901</v>
      </c>
      <c r="N456" t="s">
        <v>4447</v>
      </c>
      <c r="O456">
        <v>40873</v>
      </c>
      <c r="Q456" t="s">
        <v>4448</v>
      </c>
      <c r="T456" t="s">
        <v>2906</v>
      </c>
    </row>
    <row r="457" spans="1:20" x14ac:dyDescent="0.25">
      <c r="A457" t="s">
        <v>955</v>
      </c>
      <c r="B457" s="41">
        <v>54080</v>
      </c>
      <c r="C457" t="s">
        <v>1690</v>
      </c>
      <c r="D457" t="s">
        <v>17</v>
      </c>
      <c r="E457" t="s">
        <v>1896</v>
      </c>
      <c r="F457">
        <v>148.07946350543199</v>
      </c>
      <c r="G457">
        <v>5775.0990767118483</v>
      </c>
      <c r="H457" t="s">
        <v>2561</v>
      </c>
      <c r="I457" t="s">
        <v>2562</v>
      </c>
      <c r="J457" t="s">
        <v>4449</v>
      </c>
      <c r="K457" t="s">
        <v>2901</v>
      </c>
      <c r="L457" t="s">
        <v>2032</v>
      </c>
      <c r="M457" t="s">
        <v>2901</v>
      </c>
      <c r="N457" t="s">
        <v>4450</v>
      </c>
      <c r="O457">
        <v>40880</v>
      </c>
      <c r="Q457" t="s">
        <v>4451</v>
      </c>
      <c r="T457" t="s">
        <v>2906</v>
      </c>
    </row>
    <row r="458" spans="1:20" x14ac:dyDescent="0.25">
      <c r="A458" t="s">
        <v>957</v>
      </c>
      <c r="B458" s="41">
        <v>54090</v>
      </c>
      <c r="C458" t="s">
        <v>1691</v>
      </c>
      <c r="D458" t="s">
        <v>17</v>
      </c>
      <c r="E458" t="s">
        <v>1896</v>
      </c>
      <c r="F458">
        <v>148.072527910145</v>
      </c>
      <c r="G458">
        <v>5774.8285884956549</v>
      </c>
      <c r="H458" t="s">
        <v>2563</v>
      </c>
      <c r="I458" t="s">
        <v>2564</v>
      </c>
      <c r="J458" t="s">
        <v>4452</v>
      </c>
      <c r="K458" t="s">
        <v>2901</v>
      </c>
      <c r="L458" t="s">
        <v>2032</v>
      </c>
      <c r="M458" t="s">
        <v>2901</v>
      </c>
      <c r="N458" t="s">
        <v>4453</v>
      </c>
      <c r="O458">
        <v>40880</v>
      </c>
      <c r="Q458" t="s">
        <v>4454</v>
      </c>
      <c r="T458" t="s">
        <v>2913</v>
      </c>
    </row>
    <row r="459" spans="1:20" x14ac:dyDescent="0.25">
      <c r="A459" t="s">
        <v>959</v>
      </c>
      <c r="B459" s="41">
        <v>54100</v>
      </c>
      <c r="C459" t="s">
        <v>1692</v>
      </c>
      <c r="D459" t="s">
        <v>14</v>
      </c>
      <c r="E459" t="s">
        <v>1933</v>
      </c>
      <c r="F459">
        <v>134.34165028575899</v>
      </c>
      <c r="G459">
        <v>5239.3243611446014</v>
      </c>
      <c r="H459" t="s">
        <v>2565</v>
      </c>
      <c r="I459" t="s">
        <v>2566</v>
      </c>
      <c r="J459" t="s">
        <v>4455</v>
      </c>
      <c r="K459" t="s">
        <v>2901</v>
      </c>
      <c r="L459" t="s">
        <v>2032</v>
      </c>
      <c r="M459" t="s">
        <v>2901</v>
      </c>
      <c r="N459" t="s">
        <v>4456</v>
      </c>
      <c r="O459">
        <v>40889</v>
      </c>
      <c r="Q459" t="s">
        <v>4457</v>
      </c>
      <c r="T459" t="s">
        <v>2906</v>
      </c>
    </row>
    <row r="460" spans="1:20" x14ac:dyDescent="0.25">
      <c r="A460" t="s">
        <v>961</v>
      </c>
      <c r="B460" s="41">
        <v>54110</v>
      </c>
      <c r="C460" t="s">
        <v>1693</v>
      </c>
      <c r="D460" t="s">
        <v>17</v>
      </c>
      <c r="E460" t="s">
        <v>1896</v>
      </c>
      <c r="F460">
        <v>148.085685357546</v>
      </c>
      <c r="G460">
        <v>5775.3417289442941</v>
      </c>
      <c r="H460" t="s">
        <v>2567</v>
      </c>
      <c r="I460" t="s">
        <v>2568</v>
      </c>
      <c r="J460" t="s">
        <v>4458</v>
      </c>
      <c r="K460" t="s">
        <v>2901</v>
      </c>
      <c r="L460" t="s">
        <v>2032</v>
      </c>
      <c r="M460" t="s">
        <v>2901</v>
      </c>
      <c r="N460" t="s">
        <v>4459</v>
      </c>
      <c r="O460">
        <v>40898</v>
      </c>
      <c r="Q460" t="s">
        <v>4460</v>
      </c>
      <c r="T460" t="s">
        <v>2906</v>
      </c>
    </row>
    <row r="461" spans="1:20" x14ac:dyDescent="0.25">
      <c r="A461" t="s">
        <v>963</v>
      </c>
      <c r="B461" s="41">
        <v>54120</v>
      </c>
      <c r="C461" t="s">
        <v>1694</v>
      </c>
      <c r="D461" t="s">
        <v>13</v>
      </c>
      <c r="E461" t="s">
        <v>1902</v>
      </c>
      <c r="F461">
        <v>123.671130222869</v>
      </c>
      <c r="G461">
        <v>4823.1740786918917</v>
      </c>
      <c r="H461" t="s">
        <v>4461</v>
      </c>
      <c r="I461" t="s">
        <v>4462</v>
      </c>
      <c r="J461" t="s">
        <v>4463</v>
      </c>
      <c r="K461" t="s">
        <v>2901</v>
      </c>
      <c r="L461" t="s">
        <v>1984</v>
      </c>
      <c r="M461" t="s">
        <v>2901</v>
      </c>
      <c r="N461" t="s">
        <v>4464</v>
      </c>
      <c r="O461">
        <v>40909</v>
      </c>
      <c r="Q461" t="s">
        <v>2901</v>
      </c>
      <c r="T461" t="s">
        <v>2901</v>
      </c>
    </row>
    <row r="462" spans="1:20" x14ac:dyDescent="0.25">
      <c r="A462" t="s">
        <v>964</v>
      </c>
      <c r="B462" s="41">
        <v>54130</v>
      </c>
      <c r="C462" t="s">
        <v>1695</v>
      </c>
      <c r="D462" t="s">
        <v>13</v>
      </c>
      <c r="E462" t="s">
        <v>1902</v>
      </c>
      <c r="F462">
        <v>148.07495483043499</v>
      </c>
      <c r="G462">
        <v>5774.9232383869648</v>
      </c>
      <c r="H462" t="s">
        <v>2569</v>
      </c>
      <c r="I462" t="s">
        <v>2570</v>
      </c>
      <c r="J462" t="s">
        <v>4465</v>
      </c>
      <c r="K462" t="s">
        <v>2901</v>
      </c>
      <c r="L462" t="s">
        <v>1984</v>
      </c>
      <c r="M462" t="s">
        <v>2901</v>
      </c>
      <c r="N462" t="s">
        <v>4466</v>
      </c>
      <c r="O462">
        <v>40943</v>
      </c>
      <c r="Q462" t="s">
        <v>4467</v>
      </c>
      <c r="T462" t="s">
        <v>2906</v>
      </c>
    </row>
    <row r="463" spans="1:20" x14ac:dyDescent="0.25">
      <c r="A463" t="s">
        <v>966</v>
      </c>
      <c r="B463" s="41">
        <v>54140</v>
      </c>
      <c r="C463" t="s">
        <v>1696</v>
      </c>
      <c r="D463" t="s">
        <v>18</v>
      </c>
      <c r="E463" t="s">
        <v>1902</v>
      </c>
      <c r="F463">
        <v>129.85758063845901</v>
      </c>
      <c r="G463">
        <v>5064.4456448999017</v>
      </c>
      <c r="H463" t="s">
        <v>4468</v>
      </c>
      <c r="I463" t="s">
        <v>4469</v>
      </c>
      <c r="J463" t="s">
        <v>4470</v>
      </c>
      <c r="K463" t="s">
        <v>2901</v>
      </c>
      <c r="L463" t="s">
        <v>1984</v>
      </c>
      <c r="M463" t="s">
        <v>2901</v>
      </c>
      <c r="N463" t="s">
        <v>4471</v>
      </c>
      <c r="O463">
        <v>40943</v>
      </c>
      <c r="Q463" t="s">
        <v>2901</v>
      </c>
      <c r="T463" t="s">
        <v>2901</v>
      </c>
    </row>
    <row r="464" spans="1:20" x14ac:dyDescent="0.25">
      <c r="A464" t="s">
        <v>968</v>
      </c>
      <c r="B464" s="41">
        <v>54150</v>
      </c>
      <c r="C464" t="s">
        <v>1204</v>
      </c>
      <c r="D464" t="s">
        <v>13</v>
      </c>
      <c r="E464" t="s">
        <v>1989</v>
      </c>
      <c r="F464">
        <v>141.6</v>
      </c>
      <c r="G464">
        <v>5522.4000000000005</v>
      </c>
      <c r="H464" t="s">
        <v>4472</v>
      </c>
      <c r="I464" t="s">
        <v>4473</v>
      </c>
      <c r="J464" t="s">
        <v>4474</v>
      </c>
      <c r="K464" t="s">
        <v>2901</v>
      </c>
      <c r="L464" t="s">
        <v>1984</v>
      </c>
      <c r="M464" t="s">
        <v>2901</v>
      </c>
      <c r="N464" t="s">
        <v>4475</v>
      </c>
      <c r="O464">
        <v>40946</v>
      </c>
      <c r="Q464" t="s">
        <v>2901</v>
      </c>
      <c r="T464" t="s">
        <v>2901</v>
      </c>
    </row>
    <row r="465" spans="1:20" x14ac:dyDescent="0.25">
      <c r="A465" t="s">
        <v>970</v>
      </c>
      <c r="B465" s="41">
        <v>54160</v>
      </c>
      <c r="C465" t="s">
        <v>1697</v>
      </c>
      <c r="D465" t="s">
        <v>13</v>
      </c>
      <c r="E465" t="s">
        <v>1902</v>
      </c>
      <c r="F465">
        <v>148.07670470550099</v>
      </c>
      <c r="G465">
        <v>5774.9914835145382</v>
      </c>
      <c r="H465" t="s">
        <v>2571</v>
      </c>
      <c r="I465" t="s">
        <v>2572</v>
      </c>
      <c r="J465" t="s">
        <v>4476</v>
      </c>
      <c r="K465" t="s">
        <v>2901</v>
      </c>
      <c r="L465" t="s">
        <v>1984</v>
      </c>
      <c r="M465" t="s">
        <v>2901</v>
      </c>
      <c r="N465" t="s">
        <v>4477</v>
      </c>
      <c r="O465">
        <v>40943</v>
      </c>
      <c r="Q465" t="s">
        <v>4478</v>
      </c>
      <c r="T465" t="s">
        <v>2906</v>
      </c>
    </row>
    <row r="466" spans="1:20" x14ac:dyDescent="0.25">
      <c r="A466" t="s">
        <v>972</v>
      </c>
      <c r="B466" s="41">
        <v>54170</v>
      </c>
      <c r="C466" t="s">
        <v>1698</v>
      </c>
      <c r="D466" t="s">
        <v>18</v>
      </c>
      <c r="E466" t="s">
        <v>1902</v>
      </c>
      <c r="F466">
        <v>148.085685357546</v>
      </c>
      <c r="G466">
        <v>5775.3417289442941</v>
      </c>
      <c r="H466" t="s">
        <v>2573</v>
      </c>
      <c r="I466" t="s">
        <v>2574</v>
      </c>
      <c r="J466" t="s">
        <v>4479</v>
      </c>
      <c r="K466" t="s">
        <v>2901</v>
      </c>
      <c r="L466" t="s">
        <v>1984</v>
      </c>
      <c r="M466" t="s">
        <v>2901</v>
      </c>
      <c r="N466" t="s">
        <v>4480</v>
      </c>
      <c r="O466">
        <v>40946</v>
      </c>
      <c r="Q466" t="s">
        <v>4481</v>
      </c>
      <c r="T466" t="s">
        <v>2906</v>
      </c>
    </row>
    <row r="467" spans="1:20" x14ac:dyDescent="0.25">
      <c r="A467" t="s">
        <v>974</v>
      </c>
      <c r="B467" s="41">
        <v>54180</v>
      </c>
      <c r="C467" t="s">
        <v>1699</v>
      </c>
      <c r="D467" t="s">
        <v>13</v>
      </c>
      <c r="E467" t="s">
        <v>1902</v>
      </c>
      <c r="F467">
        <v>148.083387334739</v>
      </c>
      <c r="G467">
        <v>5775.2521060548215</v>
      </c>
      <c r="H467" t="s">
        <v>2575</v>
      </c>
      <c r="I467" t="s">
        <v>2576</v>
      </c>
      <c r="J467" t="s">
        <v>4482</v>
      </c>
      <c r="K467" t="s">
        <v>2901</v>
      </c>
      <c r="L467" t="s">
        <v>1984</v>
      </c>
      <c r="M467" t="s">
        <v>2901</v>
      </c>
      <c r="N467" t="s">
        <v>4483</v>
      </c>
      <c r="O467">
        <v>40953</v>
      </c>
      <c r="Q467" t="s">
        <v>4484</v>
      </c>
      <c r="T467" t="s">
        <v>2906</v>
      </c>
    </row>
    <row r="468" spans="1:20" x14ac:dyDescent="0.25">
      <c r="A468" t="s">
        <v>975</v>
      </c>
      <c r="B468" s="41">
        <v>54190</v>
      </c>
      <c r="C468" t="s">
        <v>1700</v>
      </c>
      <c r="D468" t="s">
        <v>48</v>
      </c>
      <c r="E468" t="s">
        <v>1902</v>
      </c>
      <c r="F468">
        <v>148.07700941464299</v>
      </c>
      <c r="G468">
        <v>5775.0033671710771</v>
      </c>
      <c r="H468" t="s">
        <v>2577</v>
      </c>
      <c r="I468" t="s">
        <v>2578</v>
      </c>
      <c r="J468" t="s">
        <v>4485</v>
      </c>
      <c r="K468" t="s">
        <v>2901</v>
      </c>
      <c r="L468" t="s">
        <v>1984</v>
      </c>
      <c r="M468" t="s">
        <v>2901</v>
      </c>
      <c r="N468" t="s">
        <v>4486</v>
      </c>
      <c r="O468">
        <v>40953</v>
      </c>
      <c r="Q468" t="s">
        <v>4487</v>
      </c>
      <c r="T468" t="s">
        <v>2906</v>
      </c>
    </row>
    <row r="469" spans="1:20" x14ac:dyDescent="0.25">
      <c r="A469" t="s">
        <v>977</v>
      </c>
      <c r="B469" s="41">
        <v>54200</v>
      </c>
      <c r="C469" t="s">
        <v>1701</v>
      </c>
      <c r="D469" t="s">
        <v>14</v>
      </c>
      <c r="E469" t="s">
        <v>4488</v>
      </c>
      <c r="F469">
        <v>114.794905600042</v>
      </c>
      <c r="G469">
        <v>4477.0013184016379</v>
      </c>
      <c r="H469" t="s">
        <v>4489</v>
      </c>
      <c r="I469" t="s">
        <v>4490</v>
      </c>
      <c r="J469" t="s">
        <v>4491</v>
      </c>
      <c r="K469" t="s">
        <v>2901</v>
      </c>
      <c r="L469" t="s">
        <v>2032</v>
      </c>
      <c r="M469" t="s">
        <v>2901</v>
      </c>
      <c r="N469" t="s">
        <v>4492</v>
      </c>
      <c r="O469">
        <v>40954</v>
      </c>
      <c r="Q469" t="s">
        <v>2901</v>
      </c>
      <c r="T469" t="s">
        <v>2901</v>
      </c>
    </row>
    <row r="470" spans="1:20" x14ac:dyDescent="0.25">
      <c r="A470" t="s">
        <v>979</v>
      </c>
      <c r="B470" s="41">
        <v>54210</v>
      </c>
      <c r="C470" t="s">
        <v>1702</v>
      </c>
      <c r="D470" t="s">
        <v>17</v>
      </c>
      <c r="E470" t="s">
        <v>1933</v>
      </c>
      <c r="F470">
        <v>101.76560319999101</v>
      </c>
      <c r="G470">
        <v>3968.8585247996493</v>
      </c>
      <c r="H470" t="s">
        <v>4493</v>
      </c>
      <c r="I470" t="s">
        <v>4494</v>
      </c>
      <c r="J470" t="s">
        <v>4495</v>
      </c>
      <c r="K470" t="s">
        <v>2901</v>
      </c>
      <c r="L470" t="s">
        <v>2032</v>
      </c>
      <c r="M470" t="s">
        <v>2901</v>
      </c>
      <c r="N470" t="s">
        <v>4496</v>
      </c>
      <c r="O470">
        <v>40955</v>
      </c>
      <c r="Q470" t="s">
        <v>2901</v>
      </c>
      <c r="T470" t="s">
        <v>2901</v>
      </c>
    </row>
    <row r="471" spans="1:20" x14ac:dyDescent="0.25">
      <c r="A471" t="s">
        <v>981</v>
      </c>
      <c r="B471" s="41">
        <v>54220</v>
      </c>
      <c r="C471" t="s">
        <v>1703</v>
      </c>
      <c r="D471" t="s">
        <v>18</v>
      </c>
      <c r="E471" t="s">
        <v>1902</v>
      </c>
      <c r="F471">
        <v>135.31159902527401</v>
      </c>
      <c r="G471">
        <v>5277.1523619856871</v>
      </c>
      <c r="H471" t="s">
        <v>4497</v>
      </c>
      <c r="I471" t="s">
        <v>4498</v>
      </c>
      <c r="J471" t="s">
        <v>4499</v>
      </c>
      <c r="K471" t="s">
        <v>2901</v>
      </c>
      <c r="L471" t="s">
        <v>1984</v>
      </c>
      <c r="M471" t="s">
        <v>2901</v>
      </c>
      <c r="N471" t="s">
        <v>4500</v>
      </c>
      <c r="O471">
        <v>40955</v>
      </c>
      <c r="Q471" t="s">
        <v>2901</v>
      </c>
      <c r="T471" t="s">
        <v>2901</v>
      </c>
    </row>
    <row r="472" spans="1:20" x14ac:dyDescent="0.25">
      <c r="A472" t="s">
        <v>983</v>
      </c>
      <c r="B472" s="41">
        <v>54230</v>
      </c>
      <c r="C472" t="s">
        <v>1704</v>
      </c>
      <c r="D472" t="s">
        <v>2579</v>
      </c>
      <c r="E472" t="s">
        <v>1986</v>
      </c>
      <c r="F472">
        <v>151.53519762904199</v>
      </c>
      <c r="G472">
        <v>5909.8727075326378</v>
      </c>
      <c r="H472" t="s">
        <v>2580</v>
      </c>
      <c r="I472" t="s">
        <v>2581</v>
      </c>
      <c r="J472" t="s">
        <v>4501</v>
      </c>
      <c r="K472" t="s">
        <v>2901</v>
      </c>
      <c r="L472" t="s">
        <v>1984</v>
      </c>
      <c r="M472" t="s">
        <v>2901</v>
      </c>
      <c r="N472" t="s">
        <v>4502</v>
      </c>
      <c r="O472">
        <v>40957</v>
      </c>
      <c r="Q472" t="s">
        <v>4503</v>
      </c>
      <c r="T472" t="s">
        <v>2906</v>
      </c>
    </row>
    <row r="473" spans="1:20" x14ac:dyDescent="0.25">
      <c r="A473" t="s">
        <v>985</v>
      </c>
      <c r="B473" s="41">
        <v>54240</v>
      </c>
      <c r="C473" t="s">
        <v>1705</v>
      </c>
      <c r="D473" t="s">
        <v>2579</v>
      </c>
      <c r="E473" t="s">
        <v>1986</v>
      </c>
      <c r="F473">
        <v>151.53519762904099</v>
      </c>
      <c r="G473">
        <v>5909.8727075325996</v>
      </c>
      <c r="H473" t="s">
        <v>2582</v>
      </c>
      <c r="I473" t="s">
        <v>2583</v>
      </c>
      <c r="J473" t="s">
        <v>4504</v>
      </c>
      <c r="K473" t="s">
        <v>2901</v>
      </c>
      <c r="L473" t="s">
        <v>1984</v>
      </c>
      <c r="M473" t="s">
        <v>2901</v>
      </c>
      <c r="N473" t="s">
        <v>4505</v>
      </c>
      <c r="O473">
        <v>40957</v>
      </c>
      <c r="Q473" t="s">
        <v>4506</v>
      </c>
      <c r="T473" t="s">
        <v>2906</v>
      </c>
    </row>
    <row r="474" spans="1:20" x14ac:dyDescent="0.25">
      <c r="A474" t="s">
        <v>986</v>
      </c>
      <c r="B474" s="41">
        <v>54250</v>
      </c>
      <c r="C474" t="s">
        <v>1242</v>
      </c>
      <c r="D474" t="s">
        <v>14</v>
      </c>
      <c r="E474" t="s">
        <v>1892</v>
      </c>
      <c r="F474">
        <v>158.387782850028</v>
      </c>
      <c r="G474">
        <v>6177.1235311510927</v>
      </c>
      <c r="H474" t="s">
        <v>2584</v>
      </c>
      <c r="I474" t="s">
        <v>2585</v>
      </c>
      <c r="J474" t="s">
        <v>4507</v>
      </c>
      <c r="K474" t="s">
        <v>2901</v>
      </c>
      <c r="L474" t="s">
        <v>2032</v>
      </c>
      <c r="M474" t="s">
        <v>2901</v>
      </c>
      <c r="N474" t="s">
        <v>4508</v>
      </c>
      <c r="O474">
        <v>40964</v>
      </c>
      <c r="Q474" t="s">
        <v>4509</v>
      </c>
      <c r="T474" t="s">
        <v>2906</v>
      </c>
    </row>
    <row r="475" spans="1:20" x14ac:dyDescent="0.25">
      <c r="A475" t="s">
        <v>988</v>
      </c>
      <c r="B475" s="41">
        <v>54260</v>
      </c>
      <c r="C475" t="s">
        <v>1706</v>
      </c>
      <c r="D475" t="s">
        <v>55</v>
      </c>
      <c r="E475" t="s">
        <v>1902</v>
      </c>
      <c r="F475">
        <v>148.07670470550099</v>
      </c>
      <c r="G475">
        <v>5774.9914835145382</v>
      </c>
      <c r="H475" t="s">
        <v>2586</v>
      </c>
      <c r="I475" t="s">
        <v>2587</v>
      </c>
      <c r="J475" t="s">
        <v>4510</v>
      </c>
      <c r="K475" t="s">
        <v>2901</v>
      </c>
      <c r="L475" t="s">
        <v>1984</v>
      </c>
      <c r="M475" t="s">
        <v>2901</v>
      </c>
      <c r="N475" t="s">
        <v>4511</v>
      </c>
      <c r="O475">
        <v>40964</v>
      </c>
      <c r="Q475" t="s">
        <v>4512</v>
      </c>
      <c r="T475" t="s">
        <v>2906</v>
      </c>
    </row>
    <row r="476" spans="1:20" x14ac:dyDescent="0.25">
      <c r="A476" t="s">
        <v>990</v>
      </c>
      <c r="B476" s="41">
        <v>54270</v>
      </c>
      <c r="C476" t="s">
        <v>1228</v>
      </c>
      <c r="D476" t="s">
        <v>50</v>
      </c>
      <c r="E476" t="s">
        <v>1902</v>
      </c>
      <c r="F476">
        <v>123.67</v>
      </c>
      <c r="G476">
        <v>4823.13</v>
      </c>
      <c r="H476" t="s">
        <v>4513</v>
      </c>
      <c r="I476" t="s">
        <v>4514</v>
      </c>
      <c r="J476" t="s">
        <v>4515</v>
      </c>
      <c r="K476" t="s">
        <v>2901</v>
      </c>
      <c r="L476" t="s">
        <v>1984</v>
      </c>
      <c r="M476" t="s">
        <v>2901</v>
      </c>
      <c r="N476" t="s">
        <v>4516</v>
      </c>
      <c r="O476">
        <v>40971</v>
      </c>
      <c r="Q476" t="s">
        <v>2901</v>
      </c>
      <c r="T476" t="s">
        <v>2901</v>
      </c>
    </row>
    <row r="477" spans="1:20" x14ac:dyDescent="0.25">
      <c r="A477" t="s">
        <v>992</v>
      </c>
      <c r="B477" s="41">
        <v>54280</v>
      </c>
      <c r="C477" t="s">
        <v>1707</v>
      </c>
      <c r="D477" t="s">
        <v>28</v>
      </c>
      <c r="E477" t="s">
        <v>1902</v>
      </c>
      <c r="F477">
        <v>148.07670470550099</v>
      </c>
      <c r="G477">
        <v>5774.9914835145382</v>
      </c>
      <c r="H477" t="s">
        <v>2588</v>
      </c>
      <c r="I477" t="s">
        <v>2589</v>
      </c>
      <c r="J477" t="s">
        <v>4517</v>
      </c>
      <c r="K477" t="s">
        <v>2901</v>
      </c>
      <c r="L477" t="s">
        <v>1984</v>
      </c>
      <c r="M477" t="s">
        <v>2901</v>
      </c>
      <c r="N477" t="s">
        <v>4518</v>
      </c>
      <c r="O477">
        <v>40973</v>
      </c>
      <c r="Q477" t="s">
        <v>4519</v>
      </c>
      <c r="T477" t="s">
        <v>2906</v>
      </c>
    </row>
    <row r="478" spans="1:20" x14ac:dyDescent="0.25">
      <c r="A478" t="s">
        <v>994</v>
      </c>
      <c r="B478" s="41">
        <v>54290</v>
      </c>
      <c r="C478" t="s">
        <v>1708</v>
      </c>
      <c r="D478" t="s">
        <v>1185</v>
      </c>
      <c r="E478" t="s">
        <v>2000</v>
      </c>
      <c r="F478">
        <v>199.723687301529</v>
      </c>
      <c r="G478">
        <v>7789.223804759632</v>
      </c>
      <c r="H478" t="s">
        <v>2590</v>
      </c>
      <c r="I478" t="s">
        <v>2591</v>
      </c>
      <c r="J478" t="s">
        <v>4520</v>
      </c>
      <c r="K478" t="s">
        <v>2901</v>
      </c>
      <c r="L478" t="s">
        <v>1984</v>
      </c>
      <c r="M478" t="s">
        <v>2901</v>
      </c>
      <c r="N478" t="s">
        <v>4521</v>
      </c>
      <c r="O478">
        <v>40975</v>
      </c>
      <c r="Q478" t="s">
        <v>4522</v>
      </c>
      <c r="T478" t="s">
        <v>2906</v>
      </c>
    </row>
    <row r="479" spans="1:20" x14ac:dyDescent="0.25">
      <c r="A479" t="s">
        <v>996</v>
      </c>
      <c r="B479" s="41">
        <v>54300</v>
      </c>
      <c r="C479" t="s">
        <v>1239</v>
      </c>
      <c r="D479" t="s">
        <v>56</v>
      </c>
      <c r="E479" t="s">
        <v>1902</v>
      </c>
      <c r="F479">
        <v>122.376639861</v>
      </c>
      <c r="G479">
        <v>4772.688954579</v>
      </c>
      <c r="H479" t="s">
        <v>4523</v>
      </c>
      <c r="I479" t="s">
        <v>4524</v>
      </c>
      <c r="J479" t="s">
        <v>4525</v>
      </c>
      <c r="K479" t="s">
        <v>2901</v>
      </c>
      <c r="L479" t="s">
        <v>1984</v>
      </c>
      <c r="M479" t="s">
        <v>2901</v>
      </c>
      <c r="N479" t="s">
        <v>4526</v>
      </c>
      <c r="O479">
        <v>40976</v>
      </c>
      <c r="Q479" t="s">
        <v>2901</v>
      </c>
      <c r="T479" t="s">
        <v>2901</v>
      </c>
    </row>
    <row r="480" spans="1:20" x14ac:dyDescent="0.25">
      <c r="A480" t="s">
        <v>998</v>
      </c>
      <c r="B480" s="41">
        <v>54310</v>
      </c>
      <c r="C480" t="s">
        <v>1709</v>
      </c>
      <c r="D480" t="s">
        <v>17</v>
      </c>
      <c r="E480" t="s">
        <v>1896</v>
      </c>
      <c r="F480">
        <v>142.527127389361</v>
      </c>
      <c r="G480">
        <v>5558.5579681850795</v>
      </c>
      <c r="H480" t="s">
        <v>4527</v>
      </c>
      <c r="I480" t="s">
        <v>4528</v>
      </c>
      <c r="J480" t="s">
        <v>4529</v>
      </c>
      <c r="K480" t="s">
        <v>2901</v>
      </c>
      <c r="L480" t="s">
        <v>2032</v>
      </c>
      <c r="M480" t="s">
        <v>2901</v>
      </c>
      <c r="N480" t="s">
        <v>4530</v>
      </c>
      <c r="O480">
        <v>40982</v>
      </c>
      <c r="Q480" t="s">
        <v>4531</v>
      </c>
      <c r="T480" t="s">
        <v>2906</v>
      </c>
    </row>
    <row r="481" spans="1:20" x14ac:dyDescent="0.25">
      <c r="A481" t="s">
        <v>1000</v>
      </c>
      <c r="B481" s="41">
        <v>54320</v>
      </c>
      <c r="C481" t="s">
        <v>1710</v>
      </c>
      <c r="D481" t="s">
        <v>14</v>
      </c>
      <c r="E481" t="s">
        <v>1892</v>
      </c>
      <c r="F481">
        <v>119.984457599948</v>
      </c>
      <c r="G481">
        <v>4679.3938463979721</v>
      </c>
      <c r="H481" t="s">
        <v>4532</v>
      </c>
      <c r="I481" t="s">
        <v>4533</v>
      </c>
      <c r="J481" t="s">
        <v>4534</v>
      </c>
      <c r="K481" t="s">
        <v>2901</v>
      </c>
      <c r="L481" t="s">
        <v>2032</v>
      </c>
      <c r="M481" t="s">
        <v>2901</v>
      </c>
      <c r="N481" t="s">
        <v>4535</v>
      </c>
      <c r="O481">
        <v>40999</v>
      </c>
      <c r="Q481" t="s">
        <v>2901</v>
      </c>
      <c r="T481" t="s">
        <v>2901</v>
      </c>
    </row>
    <row r="482" spans="1:20" x14ac:dyDescent="0.25">
      <c r="A482" t="s">
        <v>1002</v>
      </c>
      <c r="B482" s="41">
        <v>54330</v>
      </c>
      <c r="C482" t="s">
        <v>1711</v>
      </c>
      <c r="D482" t="s">
        <v>20</v>
      </c>
      <c r="E482" t="s">
        <v>1902</v>
      </c>
      <c r="F482">
        <v>116.549760166346</v>
      </c>
      <c r="G482">
        <v>4545.4406464874946</v>
      </c>
      <c r="H482" t="s">
        <v>4536</v>
      </c>
      <c r="I482" t="s">
        <v>4537</v>
      </c>
      <c r="J482" t="s">
        <v>4538</v>
      </c>
      <c r="K482" t="s">
        <v>2901</v>
      </c>
      <c r="L482" t="s">
        <v>1984</v>
      </c>
      <c r="M482" t="s">
        <v>2901</v>
      </c>
      <c r="N482" t="s">
        <v>4539</v>
      </c>
      <c r="O482">
        <v>40999</v>
      </c>
      <c r="Q482" t="s">
        <v>2901</v>
      </c>
      <c r="T482" t="s">
        <v>2901</v>
      </c>
    </row>
    <row r="483" spans="1:20" x14ac:dyDescent="0.25">
      <c r="A483" t="s">
        <v>1004</v>
      </c>
      <c r="B483" s="41">
        <v>54340</v>
      </c>
      <c r="C483" t="s">
        <v>1712</v>
      </c>
      <c r="D483" t="s">
        <v>50</v>
      </c>
      <c r="E483" t="s">
        <v>1902</v>
      </c>
      <c r="F483">
        <v>148.07670470550099</v>
      </c>
      <c r="G483">
        <v>5774.9914835145382</v>
      </c>
      <c r="H483" t="s">
        <v>2592</v>
      </c>
      <c r="I483" t="s">
        <v>2593</v>
      </c>
      <c r="J483" t="s">
        <v>4540</v>
      </c>
      <c r="K483" t="s">
        <v>2901</v>
      </c>
      <c r="L483" t="s">
        <v>1984</v>
      </c>
      <c r="M483" t="s">
        <v>2901</v>
      </c>
      <c r="N483" t="s">
        <v>4541</v>
      </c>
      <c r="O483">
        <v>41006</v>
      </c>
      <c r="Q483" t="s">
        <v>4542</v>
      </c>
      <c r="T483" t="s">
        <v>2906</v>
      </c>
    </row>
    <row r="484" spans="1:20" x14ac:dyDescent="0.25">
      <c r="A484" t="s">
        <v>1005</v>
      </c>
      <c r="B484" s="41">
        <v>54350</v>
      </c>
      <c r="C484" t="s">
        <v>1256</v>
      </c>
      <c r="D484" t="s">
        <v>17</v>
      </c>
      <c r="E484" t="s">
        <v>1896</v>
      </c>
      <c r="F484">
        <v>148.082085057</v>
      </c>
      <c r="G484">
        <v>5775.2013172229999</v>
      </c>
      <c r="H484" t="s">
        <v>2594</v>
      </c>
      <c r="I484" t="s">
        <v>2595</v>
      </c>
      <c r="J484" t="s">
        <v>4543</v>
      </c>
      <c r="K484" t="s">
        <v>2901</v>
      </c>
      <c r="L484" t="s">
        <v>2032</v>
      </c>
      <c r="M484" t="s">
        <v>2901</v>
      </c>
      <c r="N484" t="s">
        <v>4544</v>
      </c>
      <c r="O484">
        <v>41022</v>
      </c>
      <c r="Q484" t="s">
        <v>4545</v>
      </c>
      <c r="T484" t="s">
        <v>2913</v>
      </c>
    </row>
    <row r="485" spans="1:20" x14ac:dyDescent="0.25">
      <c r="A485" t="s">
        <v>1006</v>
      </c>
      <c r="B485" s="41">
        <v>54360</v>
      </c>
      <c r="C485" t="s">
        <v>1198</v>
      </c>
      <c r="D485" t="s">
        <v>17</v>
      </c>
      <c r="E485" t="s">
        <v>1896</v>
      </c>
      <c r="F485">
        <v>148.07946350543199</v>
      </c>
      <c r="G485">
        <v>5775.0990767118483</v>
      </c>
      <c r="H485" t="s">
        <v>2596</v>
      </c>
      <c r="I485" t="s">
        <v>2597</v>
      </c>
      <c r="J485" t="s">
        <v>4546</v>
      </c>
      <c r="K485" t="s">
        <v>2901</v>
      </c>
      <c r="L485" t="s">
        <v>2032</v>
      </c>
      <c r="M485" t="s">
        <v>2901</v>
      </c>
      <c r="N485" t="s">
        <v>4547</v>
      </c>
      <c r="O485">
        <v>41027</v>
      </c>
      <c r="Q485" t="s">
        <v>4548</v>
      </c>
      <c r="T485" t="s">
        <v>2906</v>
      </c>
    </row>
    <row r="486" spans="1:20" x14ac:dyDescent="0.25">
      <c r="A486" t="s">
        <v>1008</v>
      </c>
      <c r="B486" s="41">
        <v>54370</v>
      </c>
      <c r="C486" t="s">
        <v>1208</v>
      </c>
      <c r="D486" t="s">
        <v>17</v>
      </c>
      <c r="E486" t="s">
        <v>1896</v>
      </c>
      <c r="F486">
        <v>148.07828000000001</v>
      </c>
      <c r="G486">
        <v>5775.0529200000001</v>
      </c>
      <c r="H486" t="s">
        <v>2598</v>
      </c>
      <c r="I486" t="s">
        <v>2599</v>
      </c>
      <c r="J486" t="s">
        <v>4549</v>
      </c>
      <c r="K486" t="s">
        <v>2901</v>
      </c>
      <c r="L486" t="s">
        <v>2032</v>
      </c>
      <c r="M486" t="s">
        <v>2901</v>
      </c>
      <c r="N486" t="s">
        <v>4550</v>
      </c>
      <c r="O486">
        <v>41027</v>
      </c>
      <c r="Q486" t="s">
        <v>4551</v>
      </c>
      <c r="T486" t="s">
        <v>2906</v>
      </c>
    </row>
    <row r="487" spans="1:20" x14ac:dyDescent="0.25">
      <c r="A487" t="s">
        <v>1009</v>
      </c>
      <c r="B487" s="41">
        <v>54380</v>
      </c>
      <c r="C487" t="s">
        <v>1713</v>
      </c>
      <c r="D487" t="s">
        <v>14</v>
      </c>
      <c r="E487" t="s">
        <v>1892</v>
      </c>
      <c r="F487">
        <v>124.6638514464</v>
      </c>
      <c r="G487">
        <v>4861.8902064096001</v>
      </c>
      <c r="H487" t="s">
        <v>4552</v>
      </c>
      <c r="I487" t="s">
        <v>4553</v>
      </c>
      <c r="J487" t="s">
        <v>4554</v>
      </c>
      <c r="K487" t="s">
        <v>2901</v>
      </c>
      <c r="L487" t="s">
        <v>2032</v>
      </c>
      <c r="M487" t="s">
        <v>2901</v>
      </c>
      <c r="N487" t="s">
        <v>4555</v>
      </c>
      <c r="O487">
        <v>41033</v>
      </c>
      <c r="Q487" t="s">
        <v>2901</v>
      </c>
      <c r="T487" t="s">
        <v>2901</v>
      </c>
    </row>
    <row r="488" spans="1:20" x14ac:dyDescent="0.25">
      <c r="A488" t="s">
        <v>1011</v>
      </c>
      <c r="B488" s="41">
        <v>54390</v>
      </c>
      <c r="C488" t="s">
        <v>1196</v>
      </c>
      <c r="D488" t="s">
        <v>14</v>
      </c>
      <c r="E488" t="s">
        <v>1892</v>
      </c>
      <c r="F488">
        <v>124.6638514464</v>
      </c>
      <c r="G488">
        <v>4861.8902064096001</v>
      </c>
      <c r="H488" t="s">
        <v>4556</v>
      </c>
      <c r="I488" t="s">
        <v>4557</v>
      </c>
      <c r="J488" t="s">
        <v>4558</v>
      </c>
      <c r="K488" t="s">
        <v>2901</v>
      </c>
      <c r="L488" t="s">
        <v>2032</v>
      </c>
      <c r="M488" t="s">
        <v>2901</v>
      </c>
      <c r="N488" t="s">
        <v>4559</v>
      </c>
      <c r="O488">
        <v>41034</v>
      </c>
      <c r="Q488" t="s">
        <v>2901</v>
      </c>
      <c r="T488" t="s">
        <v>2901</v>
      </c>
    </row>
    <row r="489" spans="1:20" x14ac:dyDescent="0.25">
      <c r="A489" t="s">
        <v>1012</v>
      </c>
      <c r="B489" s="41">
        <v>54400</v>
      </c>
      <c r="C489" t="s">
        <v>1714</v>
      </c>
      <c r="D489" t="s">
        <v>14</v>
      </c>
      <c r="E489" t="s">
        <v>1892</v>
      </c>
      <c r="F489">
        <v>124.6638514464</v>
      </c>
      <c r="G489">
        <v>4861.8902064096001</v>
      </c>
      <c r="H489" t="s">
        <v>4560</v>
      </c>
      <c r="I489" t="s">
        <v>4561</v>
      </c>
      <c r="J489" t="s">
        <v>4562</v>
      </c>
      <c r="K489" t="s">
        <v>2901</v>
      </c>
      <c r="L489" t="s">
        <v>2032</v>
      </c>
      <c r="M489" t="s">
        <v>2901</v>
      </c>
      <c r="N489" t="s">
        <v>4563</v>
      </c>
      <c r="O489">
        <v>41034</v>
      </c>
      <c r="Q489" t="s">
        <v>2901</v>
      </c>
      <c r="T489" t="s">
        <v>2901</v>
      </c>
    </row>
    <row r="490" spans="1:20" x14ac:dyDescent="0.25">
      <c r="A490" t="s">
        <v>1014</v>
      </c>
      <c r="B490" s="41">
        <v>54410</v>
      </c>
      <c r="C490" t="s">
        <v>1715</v>
      </c>
      <c r="D490" t="s">
        <v>14</v>
      </c>
      <c r="E490" t="s">
        <v>1892</v>
      </c>
      <c r="F490">
        <v>119.9844576</v>
      </c>
      <c r="G490">
        <v>4679.3938464000003</v>
      </c>
      <c r="H490" t="s">
        <v>4564</v>
      </c>
      <c r="I490" t="s">
        <v>4565</v>
      </c>
      <c r="J490" t="s">
        <v>4566</v>
      </c>
      <c r="K490" t="s">
        <v>2901</v>
      </c>
      <c r="L490" t="s">
        <v>2032</v>
      </c>
      <c r="M490" t="s">
        <v>2901</v>
      </c>
      <c r="N490" t="s">
        <v>4567</v>
      </c>
      <c r="O490">
        <v>41034</v>
      </c>
      <c r="Q490" t="s">
        <v>2901</v>
      </c>
      <c r="T490" t="s">
        <v>2901</v>
      </c>
    </row>
    <row r="491" spans="1:20" x14ac:dyDescent="0.25">
      <c r="A491" t="s">
        <v>1016</v>
      </c>
      <c r="B491" s="41">
        <v>54420</v>
      </c>
      <c r="C491" t="s">
        <v>1716</v>
      </c>
      <c r="D491" t="s">
        <v>14</v>
      </c>
      <c r="E491" t="s">
        <v>1892</v>
      </c>
      <c r="F491">
        <v>119.9844576</v>
      </c>
      <c r="G491">
        <v>4679.3938464000003</v>
      </c>
      <c r="H491" t="s">
        <v>4568</v>
      </c>
      <c r="I491" t="s">
        <v>4569</v>
      </c>
      <c r="J491" t="s">
        <v>4570</v>
      </c>
      <c r="K491" t="s">
        <v>2901</v>
      </c>
      <c r="L491" t="s">
        <v>2032</v>
      </c>
      <c r="M491" t="s">
        <v>2901</v>
      </c>
      <c r="N491" t="s">
        <v>4571</v>
      </c>
      <c r="O491">
        <v>41034</v>
      </c>
      <c r="Q491" t="s">
        <v>2901</v>
      </c>
      <c r="T491" t="s">
        <v>2901</v>
      </c>
    </row>
    <row r="492" spans="1:20" x14ac:dyDescent="0.25">
      <c r="A492" t="s">
        <v>1018</v>
      </c>
      <c r="B492" s="41">
        <v>54430</v>
      </c>
      <c r="C492" t="s">
        <v>1717</v>
      </c>
      <c r="D492" t="s">
        <v>28</v>
      </c>
      <c r="E492" t="s">
        <v>2600</v>
      </c>
      <c r="F492">
        <v>148.083387334739</v>
      </c>
      <c r="G492">
        <v>5775.2521060548215</v>
      </c>
      <c r="H492" t="s">
        <v>2601</v>
      </c>
      <c r="I492" t="s">
        <v>2602</v>
      </c>
      <c r="J492" t="s">
        <v>4572</v>
      </c>
      <c r="K492" t="s">
        <v>2901</v>
      </c>
      <c r="L492" t="s">
        <v>1984</v>
      </c>
      <c r="M492" t="s">
        <v>2901</v>
      </c>
      <c r="N492" t="s">
        <v>4573</v>
      </c>
      <c r="O492">
        <v>41034</v>
      </c>
      <c r="Q492" t="s">
        <v>4574</v>
      </c>
      <c r="T492" t="s">
        <v>2913</v>
      </c>
    </row>
    <row r="493" spans="1:20" x14ac:dyDescent="0.25">
      <c r="A493" t="s">
        <v>1020</v>
      </c>
      <c r="B493" s="41">
        <v>54440</v>
      </c>
      <c r="C493" t="s">
        <v>1718</v>
      </c>
      <c r="D493" t="s">
        <v>13</v>
      </c>
      <c r="E493" t="s">
        <v>1902</v>
      </c>
      <c r="F493">
        <v>148.07828000000001</v>
      </c>
      <c r="G493">
        <v>5775.0529200000001</v>
      </c>
      <c r="H493" t="s">
        <v>2603</v>
      </c>
      <c r="I493" t="s">
        <v>2604</v>
      </c>
      <c r="J493" t="s">
        <v>4575</v>
      </c>
      <c r="K493" t="s">
        <v>2901</v>
      </c>
      <c r="L493" t="s">
        <v>1984</v>
      </c>
      <c r="M493" t="s">
        <v>2901</v>
      </c>
      <c r="N493" t="s">
        <v>4576</v>
      </c>
      <c r="O493">
        <v>41034</v>
      </c>
      <c r="Q493" t="s">
        <v>4577</v>
      </c>
      <c r="T493" t="s">
        <v>2906</v>
      </c>
    </row>
    <row r="494" spans="1:20" x14ac:dyDescent="0.25">
      <c r="A494" t="s">
        <v>1022</v>
      </c>
      <c r="B494" s="41">
        <v>54450</v>
      </c>
      <c r="C494" t="s">
        <v>1719</v>
      </c>
      <c r="D494" t="s">
        <v>14</v>
      </c>
      <c r="E494" t="s">
        <v>1892</v>
      </c>
      <c r="F494">
        <v>158.392990250449</v>
      </c>
      <c r="G494">
        <v>6177.3266197675111</v>
      </c>
      <c r="H494" t="s">
        <v>2605</v>
      </c>
      <c r="I494" t="s">
        <v>2606</v>
      </c>
      <c r="J494" t="s">
        <v>4578</v>
      </c>
      <c r="K494" t="s">
        <v>2901</v>
      </c>
      <c r="L494" t="s">
        <v>2032</v>
      </c>
      <c r="M494" t="s">
        <v>2901</v>
      </c>
      <c r="N494" t="s">
        <v>4579</v>
      </c>
      <c r="O494">
        <v>41041</v>
      </c>
      <c r="Q494" t="s">
        <v>4580</v>
      </c>
      <c r="T494" t="s">
        <v>2906</v>
      </c>
    </row>
    <row r="495" spans="1:20" x14ac:dyDescent="0.25">
      <c r="A495" t="s">
        <v>1024</v>
      </c>
      <c r="B495" s="41">
        <v>54460</v>
      </c>
      <c r="C495" t="s">
        <v>1720</v>
      </c>
      <c r="D495" t="s">
        <v>13</v>
      </c>
      <c r="E495" t="s">
        <v>2108</v>
      </c>
      <c r="F495">
        <v>158.38362436337999</v>
      </c>
      <c r="G495">
        <v>6176.9613501718204</v>
      </c>
      <c r="H495" t="s">
        <v>2607</v>
      </c>
      <c r="I495" t="s">
        <v>2608</v>
      </c>
      <c r="J495" t="s">
        <v>4581</v>
      </c>
      <c r="K495" t="s">
        <v>2901</v>
      </c>
      <c r="L495" t="s">
        <v>1984</v>
      </c>
      <c r="M495" t="s">
        <v>2901</v>
      </c>
      <c r="N495" t="s">
        <v>4582</v>
      </c>
      <c r="O495">
        <v>41055</v>
      </c>
      <c r="Q495" t="s">
        <v>4583</v>
      </c>
      <c r="T495" t="s">
        <v>2906</v>
      </c>
    </row>
    <row r="496" spans="1:20" x14ac:dyDescent="0.25">
      <c r="A496" t="s">
        <v>1026</v>
      </c>
      <c r="B496" s="41">
        <v>54470</v>
      </c>
      <c r="C496" t="s">
        <v>1203</v>
      </c>
      <c r="D496" t="s">
        <v>17</v>
      </c>
      <c r="E496" t="s">
        <v>1896</v>
      </c>
      <c r="F496">
        <v>148.07828000000001</v>
      </c>
      <c r="G496">
        <v>5775.0529200000001</v>
      </c>
      <c r="H496" t="s">
        <v>2609</v>
      </c>
      <c r="I496" t="s">
        <v>2610</v>
      </c>
      <c r="J496" t="s">
        <v>4584</v>
      </c>
      <c r="K496" t="s">
        <v>2901</v>
      </c>
      <c r="L496" t="s">
        <v>2032</v>
      </c>
      <c r="M496" t="s">
        <v>2901</v>
      </c>
      <c r="N496" t="s">
        <v>4585</v>
      </c>
      <c r="O496">
        <v>41055</v>
      </c>
      <c r="Q496" t="s">
        <v>4586</v>
      </c>
      <c r="T496" t="s">
        <v>2906</v>
      </c>
    </row>
    <row r="497" spans="1:20" x14ac:dyDescent="0.25">
      <c r="A497" t="s">
        <v>1028</v>
      </c>
      <c r="B497" s="41">
        <v>54480</v>
      </c>
      <c r="C497" t="s">
        <v>1721</v>
      </c>
      <c r="D497" t="s">
        <v>13</v>
      </c>
      <c r="E497" t="s">
        <v>1902</v>
      </c>
      <c r="F497">
        <v>148.083387334739</v>
      </c>
      <c r="G497">
        <v>5775.2521060548215</v>
      </c>
      <c r="H497" t="s">
        <v>2611</v>
      </c>
      <c r="I497" t="s">
        <v>2612</v>
      </c>
      <c r="J497" t="s">
        <v>4587</v>
      </c>
      <c r="K497" t="s">
        <v>2901</v>
      </c>
      <c r="L497" t="s">
        <v>1984</v>
      </c>
      <c r="M497" t="s">
        <v>2901</v>
      </c>
      <c r="N497" t="s">
        <v>4588</v>
      </c>
      <c r="O497">
        <v>41062</v>
      </c>
      <c r="Q497" t="s">
        <v>4589</v>
      </c>
      <c r="T497" t="s">
        <v>2906</v>
      </c>
    </row>
    <row r="498" spans="1:20" x14ac:dyDescent="0.25">
      <c r="A498" t="s">
        <v>1030</v>
      </c>
      <c r="B498" s="41">
        <v>54490</v>
      </c>
      <c r="C498" t="s">
        <v>1206</v>
      </c>
      <c r="D498" t="s">
        <v>14</v>
      </c>
      <c r="E498" t="s">
        <v>1892</v>
      </c>
      <c r="F498">
        <v>158.389342781539</v>
      </c>
      <c r="G498">
        <v>6177.1843684800215</v>
      </c>
      <c r="H498" t="s">
        <v>2613</v>
      </c>
      <c r="I498" t="s">
        <v>2614</v>
      </c>
      <c r="J498" t="s">
        <v>4590</v>
      </c>
      <c r="K498" t="s">
        <v>2901</v>
      </c>
      <c r="L498" t="s">
        <v>2032</v>
      </c>
      <c r="M498" t="s">
        <v>2901</v>
      </c>
      <c r="N498" t="s">
        <v>4591</v>
      </c>
      <c r="O498">
        <v>41076</v>
      </c>
      <c r="Q498" t="s">
        <v>4592</v>
      </c>
      <c r="T498" t="s">
        <v>2906</v>
      </c>
    </row>
    <row r="499" spans="1:20" x14ac:dyDescent="0.25">
      <c r="A499" t="s">
        <v>1032</v>
      </c>
      <c r="B499" s="41">
        <v>54500</v>
      </c>
      <c r="C499" t="s">
        <v>1722</v>
      </c>
      <c r="D499" t="s">
        <v>55</v>
      </c>
      <c r="E499" t="s">
        <v>1902</v>
      </c>
      <c r="F499">
        <v>148.08107521784399</v>
      </c>
      <c r="G499">
        <v>5775.1619334959159</v>
      </c>
      <c r="H499" t="s">
        <v>2615</v>
      </c>
      <c r="I499" t="s">
        <v>2616</v>
      </c>
      <c r="J499" t="s">
        <v>4593</v>
      </c>
      <c r="K499" t="s">
        <v>2901</v>
      </c>
      <c r="L499" t="s">
        <v>1984</v>
      </c>
      <c r="M499" t="s">
        <v>2901</v>
      </c>
      <c r="N499" t="s">
        <v>4594</v>
      </c>
      <c r="O499">
        <v>41066</v>
      </c>
      <c r="Q499" t="s">
        <v>4595</v>
      </c>
      <c r="T499" t="s">
        <v>2906</v>
      </c>
    </row>
    <row r="500" spans="1:20" x14ac:dyDescent="0.25">
      <c r="A500" t="s">
        <v>1034</v>
      </c>
      <c r="B500" s="41">
        <v>54510</v>
      </c>
      <c r="C500" t="s">
        <v>1723</v>
      </c>
      <c r="D500" t="s">
        <v>32</v>
      </c>
      <c r="E500" t="s">
        <v>2108</v>
      </c>
      <c r="F500">
        <v>158.38362436337999</v>
      </c>
      <c r="G500">
        <v>6176.9613501718204</v>
      </c>
      <c r="H500" t="s">
        <v>2617</v>
      </c>
      <c r="I500" t="s">
        <v>2618</v>
      </c>
      <c r="J500" t="s">
        <v>4596</v>
      </c>
      <c r="K500" t="s">
        <v>2901</v>
      </c>
      <c r="L500" t="s">
        <v>1984</v>
      </c>
      <c r="M500" t="s">
        <v>2901</v>
      </c>
      <c r="N500" t="s">
        <v>4597</v>
      </c>
      <c r="O500">
        <v>41083</v>
      </c>
      <c r="Q500" t="s">
        <v>4598</v>
      </c>
      <c r="T500" t="s">
        <v>2906</v>
      </c>
    </row>
    <row r="501" spans="1:20" x14ac:dyDescent="0.25">
      <c r="A501" t="s">
        <v>1036</v>
      </c>
      <c r="B501" s="41">
        <v>54520</v>
      </c>
      <c r="C501" t="s">
        <v>1724</v>
      </c>
      <c r="D501" t="s">
        <v>13</v>
      </c>
      <c r="E501" t="s">
        <v>1902</v>
      </c>
      <c r="F501">
        <v>129.86344104753999</v>
      </c>
      <c r="G501">
        <v>5064.6742008540596</v>
      </c>
      <c r="H501" t="s">
        <v>4599</v>
      </c>
      <c r="I501" t="s">
        <v>4600</v>
      </c>
      <c r="J501" t="s">
        <v>4601</v>
      </c>
      <c r="K501" t="s">
        <v>2901</v>
      </c>
      <c r="L501" t="s">
        <v>1984</v>
      </c>
      <c r="M501" t="s">
        <v>2901</v>
      </c>
      <c r="N501" t="s">
        <v>4602</v>
      </c>
      <c r="O501">
        <v>41097</v>
      </c>
      <c r="Q501" t="s">
        <v>2901</v>
      </c>
      <c r="T501" t="s">
        <v>2901</v>
      </c>
    </row>
    <row r="502" spans="1:20" x14ac:dyDescent="0.25">
      <c r="A502" t="s">
        <v>1038</v>
      </c>
      <c r="B502" s="41">
        <v>54530</v>
      </c>
      <c r="C502" t="s">
        <v>1725</v>
      </c>
      <c r="D502" t="s">
        <v>13</v>
      </c>
      <c r="E502" t="s">
        <v>1902</v>
      </c>
      <c r="F502">
        <v>148.083387334739</v>
      </c>
      <c r="G502">
        <v>5775.2521060548215</v>
      </c>
      <c r="H502" t="s">
        <v>2619</v>
      </c>
      <c r="I502" t="s">
        <v>2620</v>
      </c>
      <c r="J502" t="s">
        <v>4603</v>
      </c>
      <c r="K502" t="s">
        <v>2901</v>
      </c>
      <c r="L502" t="s">
        <v>1984</v>
      </c>
      <c r="M502" t="s">
        <v>2901</v>
      </c>
      <c r="N502" t="s">
        <v>4604</v>
      </c>
      <c r="O502">
        <v>41097</v>
      </c>
      <c r="Q502" t="s">
        <v>4605</v>
      </c>
      <c r="T502" t="s">
        <v>2913</v>
      </c>
    </row>
    <row r="503" spans="1:20" x14ac:dyDescent="0.25">
      <c r="A503" t="s">
        <v>1040</v>
      </c>
      <c r="B503" s="41">
        <v>54540</v>
      </c>
      <c r="C503" t="s">
        <v>1726</v>
      </c>
      <c r="D503" t="s">
        <v>14</v>
      </c>
      <c r="E503" t="s">
        <v>1892</v>
      </c>
      <c r="F503">
        <v>119.99</v>
      </c>
      <c r="G503">
        <v>4679.6099999999997</v>
      </c>
      <c r="H503" t="s">
        <v>4606</v>
      </c>
      <c r="I503" t="s">
        <v>4607</v>
      </c>
      <c r="J503" t="s">
        <v>4608</v>
      </c>
      <c r="K503" t="s">
        <v>2901</v>
      </c>
      <c r="L503" t="s">
        <v>2032</v>
      </c>
      <c r="M503" t="s">
        <v>2901</v>
      </c>
      <c r="N503" t="s">
        <v>2901</v>
      </c>
      <c r="O503">
        <v>41097</v>
      </c>
      <c r="Q503" t="s">
        <v>2901</v>
      </c>
      <c r="T503" t="s">
        <v>2901</v>
      </c>
    </row>
    <row r="504" spans="1:20" x14ac:dyDescent="0.25">
      <c r="A504" t="s">
        <v>1042</v>
      </c>
      <c r="B504" s="41">
        <v>54550</v>
      </c>
      <c r="C504" t="s">
        <v>1727</v>
      </c>
      <c r="D504" t="s">
        <v>13</v>
      </c>
      <c r="E504" t="s">
        <v>1902</v>
      </c>
      <c r="F504">
        <v>148.083387334739</v>
      </c>
      <c r="G504">
        <v>5775.2521060548215</v>
      </c>
      <c r="H504" t="s">
        <v>2621</v>
      </c>
      <c r="I504" t="s">
        <v>2622</v>
      </c>
      <c r="J504" t="s">
        <v>4609</v>
      </c>
      <c r="K504" t="s">
        <v>2901</v>
      </c>
      <c r="L504" t="s">
        <v>1984</v>
      </c>
      <c r="M504" t="s">
        <v>2901</v>
      </c>
      <c r="N504" t="s">
        <v>4610</v>
      </c>
      <c r="O504">
        <v>41111</v>
      </c>
      <c r="Q504" t="s">
        <v>4611</v>
      </c>
      <c r="T504" t="s">
        <v>2906</v>
      </c>
    </row>
    <row r="505" spans="1:20" x14ac:dyDescent="0.25">
      <c r="A505" t="s">
        <v>1044</v>
      </c>
      <c r="B505" s="41">
        <v>54560</v>
      </c>
      <c r="C505" t="s">
        <v>1728</v>
      </c>
      <c r="D505" t="s">
        <v>28</v>
      </c>
      <c r="E505" t="s">
        <v>1902</v>
      </c>
      <c r="F505">
        <v>142.52491562534999</v>
      </c>
      <c r="G505">
        <v>5558.4717093886493</v>
      </c>
      <c r="H505" t="s">
        <v>4612</v>
      </c>
      <c r="I505" t="s">
        <v>4613</v>
      </c>
      <c r="J505" t="s">
        <v>4614</v>
      </c>
      <c r="K505" t="s">
        <v>2901</v>
      </c>
      <c r="L505" t="s">
        <v>1984</v>
      </c>
      <c r="M505" t="s">
        <v>2901</v>
      </c>
      <c r="N505" t="s">
        <v>4615</v>
      </c>
      <c r="O505">
        <v>41118</v>
      </c>
      <c r="Q505" t="s">
        <v>4616</v>
      </c>
      <c r="T505" t="s">
        <v>2906</v>
      </c>
    </row>
    <row r="506" spans="1:20" x14ac:dyDescent="0.25">
      <c r="A506" t="s">
        <v>1045</v>
      </c>
      <c r="B506" s="41">
        <v>54570</v>
      </c>
      <c r="C506" t="s">
        <v>1243</v>
      </c>
      <c r="D506" t="s">
        <v>56</v>
      </c>
      <c r="E506" t="s">
        <v>1902</v>
      </c>
      <c r="F506">
        <v>129.86344104753999</v>
      </c>
      <c r="G506">
        <v>5064.6742008540596</v>
      </c>
      <c r="H506" t="s">
        <v>4617</v>
      </c>
      <c r="I506" t="s">
        <v>4618</v>
      </c>
      <c r="J506" t="s">
        <v>4619</v>
      </c>
      <c r="K506" t="s">
        <v>2901</v>
      </c>
      <c r="L506" t="s">
        <v>1984</v>
      </c>
      <c r="M506" t="s">
        <v>2901</v>
      </c>
      <c r="N506" t="s">
        <v>4620</v>
      </c>
      <c r="O506">
        <v>41125</v>
      </c>
      <c r="Q506" t="s">
        <v>2901</v>
      </c>
      <c r="T506" t="s">
        <v>2901</v>
      </c>
    </row>
    <row r="507" spans="1:20" x14ac:dyDescent="0.25">
      <c r="A507" t="s">
        <v>1889</v>
      </c>
      <c r="B507" s="41">
        <v>54580</v>
      </c>
      <c r="C507" t="s">
        <v>4621</v>
      </c>
      <c r="D507" t="s">
        <v>50</v>
      </c>
      <c r="E507" t="s">
        <v>1902</v>
      </c>
      <c r="F507">
        <v>148.08107521784399</v>
      </c>
      <c r="G507">
        <v>5775.1619334959159</v>
      </c>
      <c r="H507" t="s">
        <v>2623</v>
      </c>
      <c r="I507" t="s">
        <v>2624</v>
      </c>
      <c r="J507" t="s">
        <v>4622</v>
      </c>
      <c r="K507" t="s">
        <v>2901</v>
      </c>
      <c r="L507" t="s">
        <v>1984</v>
      </c>
      <c r="M507" t="s">
        <v>2901</v>
      </c>
      <c r="N507" t="s">
        <v>4623</v>
      </c>
      <c r="O507">
        <v>41132</v>
      </c>
      <c r="Q507" t="s">
        <v>4624</v>
      </c>
      <c r="T507" t="s">
        <v>2906</v>
      </c>
    </row>
    <row r="508" spans="1:20" x14ac:dyDescent="0.25">
      <c r="A508" t="s">
        <v>1049</v>
      </c>
      <c r="B508" s="41">
        <v>54590</v>
      </c>
      <c r="C508" t="s">
        <v>1730</v>
      </c>
      <c r="D508" t="s">
        <v>50</v>
      </c>
      <c r="E508" t="s">
        <v>1902</v>
      </c>
      <c r="F508">
        <v>148.083387334739</v>
      </c>
      <c r="G508">
        <v>5775.2521060548215</v>
      </c>
      <c r="H508" t="s">
        <v>2625</v>
      </c>
      <c r="I508" t="s">
        <v>2626</v>
      </c>
      <c r="J508" t="s">
        <v>4625</v>
      </c>
      <c r="K508" t="s">
        <v>2901</v>
      </c>
      <c r="L508" t="s">
        <v>1984</v>
      </c>
      <c r="M508" t="s">
        <v>2901</v>
      </c>
      <c r="N508" t="s">
        <v>4626</v>
      </c>
      <c r="O508">
        <v>41139</v>
      </c>
      <c r="Q508" t="s">
        <v>4627</v>
      </c>
      <c r="T508" t="s">
        <v>2906</v>
      </c>
    </row>
    <row r="509" spans="1:20" x14ac:dyDescent="0.25">
      <c r="A509" t="s">
        <v>1050</v>
      </c>
      <c r="B509" s="41">
        <v>54600</v>
      </c>
      <c r="C509" t="s">
        <v>1731</v>
      </c>
      <c r="D509" t="s">
        <v>13</v>
      </c>
      <c r="E509" t="s">
        <v>2320</v>
      </c>
      <c r="F509">
        <v>148.07828000000001</v>
      </c>
      <c r="G509">
        <v>5775.0529200000001</v>
      </c>
      <c r="H509" t="s">
        <v>2627</v>
      </c>
      <c r="I509" t="s">
        <v>2628</v>
      </c>
      <c r="J509" t="s">
        <v>4628</v>
      </c>
      <c r="K509" t="s">
        <v>2901</v>
      </c>
      <c r="L509" t="s">
        <v>1984</v>
      </c>
      <c r="M509" t="s">
        <v>2901</v>
      </c>
      <c r="N509" t="s">
        <v>4629</v>
      </c>
      <c r="O509">
        <v>41160</v>
      </c>
      <c r="Q509" t="s">
        <v>4630</v>
      </c>
      <c r="T509" t="s">
        <v>2906</v>
      </c>
    </row>
    <row r="510" spans="1:20" x14ac:dyDescent="0.25">
      <c r="A510" t="s">
        <v>1051</v>
      </c>
      <c r="B510" s="41">
        <v>54610</v>
      </c>
      <c r="C510" t="s">
        <v>1732</v>
      </c>
      <c r="D510" t="s">
        <v>55</v>
      </c>
      <c r="E510" t="s">
        <v>1902</v>
      </c>
      <c r="F510">
        <v>148.07828000000001</v>
      </c>
      <c r="G510">
        <v>5775.0529200000001</v>
      </c>
      <c r="H510" t="s">
        <v>2629</v>
      </c>
      <c r="I510" t="s">
        <v>2630</v>
      </c>
      <c r="J510" t="s">
        <v>4631</v>
      </c>
      <c r="K510" t="s">
        <v>2901</v>
      </c>
      <c r="L510" t="s">
        <v>1984</v>
      </c>
      <c r="M510" t="s">
        <v>2901</v>
      </c>
      <c r="N510" t="s">
        <v>4632</v>
      </c>
      <c r="O510">
        <v>41160</v>
      </c>
      <c r="Q510" t="s">
        <v>2901</v>
      </c>
      <c r="T510" t="s">
        <v>2901</v>
      </c>
    </row>
    <row r="511" spans="1:20" x14ac:dyDescent="0.25">
      <c r="A511" t="s">
        <v>1053</v>
      </c>
      <c r="B511" s="41">
        <v>54620</v>
      </c>
      <c r="C511" t="s">
        <v>1733</v>
      </c>
      <c r="D511" t="s">
        <v>28</v>
      </c>
      <c r="E511" t="s">
        <v>1902</v>
      </c>
      <c r="F511">
        <v>148.083387334739</v>
      </c>
      <c r="G511">
        <v>5775.2521060548215</v>
      </c>
      <c r="H511" t="s">
        <v>2631</v>
      </c>
      <c r="I511" t="s">
        <v>2632</v>
      </c>
      <c r="J511" t="s">
        <v>4633</v>
      </c>
      <c r="K511" t="s">
        <v>2901</v>
      </c>
      <c r="L511" t="s">
        <v>1984</v>
      </c>
      <c r="M511" t="s">
        <v>2901</v>
      </c>
      <c r="N511" t="s">
        <v>4634</v>
      </c>
      <c r="O511">
        <v>41160</v>
      </c>
      <c r="Q511" t="s">
        <v>4635</v>
      </c>
      <c r="T511" t="s">
        <v>2906</v>
      </c>
    </row>
    <row r="512" spans="1:20" x14ac:dyDescent="0.25">
      <c r="A512" t="s">
        <v>1948</v>
      </c>
      <c r="B512" s="41">
        <v>54630</v>
      </c>
      <c r="C512" t="s">
        <v>4636</v>
      </c>
      <c r="D512" t="s">
        <v>18</v>
      </c>
      <c r="E512" t="s">
        <v>1902</v>
      </c>
      <c r="F512">
        <v>148.083387334739</v>
      </c>
      <c r="G512">
        <v>5775.2521060548215</v>
      </c>
      <c r="H512" t="s">
        <v>2633</v>
      </c>
      <c r="I512" t="s">
        <v>2634</v>
      </c>
      <c r="J512" t="s">
        <v>4637</v>
      </c>
      <c r="K512" t="s">
        <v>2901</v>
      </c>
      <c r="L512" t="s">
        <v>1984</v>
      </c>
      <c r="M512" t="s">
        <v>2901</v>
      </c>
      <c r="N512" t="s">
        <v>4638</v>
      </c>
      <c r="O512">
        <v>41157</v>
      </c>
      <c r="Q512" t="s">
        <v>4639</v>
      </c>
      <c r="T512" t="s">
        <v>2906</v>
      </c>
    </row>
    <row r="513" spans="1:20" x14ac:dyDescent="0.25">
      <c r="A513" t="s">
        <v>1943</v>
      </c>
      <c r="B513" s="41">
        <v>54640</v>
      </c>
      <c r="C513" t="s">
        <v>1251</v>
      </c>
      <c r="D513" t="s">
        <v>20</v>
      </c>
      <c r="E513" t="s">
        <v>1902</v>
      </c>
      <c r="F513">
        <v>148.07584448009999</v>
      </c>
      <c r="G513">
        <v>5774.9579347238996</v>
      </c>
      <c r="H513" t="s">
        <v>2635</v>
      </c>
      <c r="I513" t="s">
        <v>2636</v>
      </c>
      <c r="J513" t="s">
        <v>4640</v>
      </c>
      <c r="K513" t="s">
        <v>2901</v>
      </c>
      <c r="L513" t="s">
        <v>1984</v>
      </c>
      <c r="M513" t="s">
        <v>2901</v>
      </c>
      <c r="N513" t="s">
        <v>4641</v>
      </c>
      <c r="O513">
        <v>41174</v>
      </c>
      <c r="Q513" t="s">
        <v>4642</v>
      </c>
      <c r="T513" t="s">
        <v>2906</v>
      </c>
    </row>
    <row r="514" spans="1:20" x14ac:dyDescent="0.25">
      <c r="A514" t="s">
        <v>1057</v>
      </c>
      <c r="B514" s="41">
        <v>54650</v>
      </c>
      <c r="C514" t="s">
        <v>1736</v>
      </c>
      <c r="D514" t="s">
        <v>28</v>
      </c>
      <c r="E514" t="s">
        <v>1902</v>
      </c>
      <c r="F514">
        <v>148.083387334739</v>
      </c>
      <c r="G514">
        <v>5775.2521060548215</v>
      </c>
      <c r="H514" t="s">
        <v>2637</v>
      </c>
      <c r="I514" t="s">
        <v>2638</v>
      </c>
      <c r="J514" t="s">
        <v>4643</v>
      </c>
      <c r="K514" t="s">
        <v>2901</v>
      </c>
      <c r="L514" t="s">
        <v>1984</v>
      </c>
      <c r="M514" t="s">
        <v>2901</v>
      </c>
      <c r="N514" t="s">
        <v>4644</v>
      </c>
      <c r="O514">
        <v>41174</v>
      </c>
      <c r="Q514" t="s">
        <v>4645</v>
      </c>
      <c r="T514" t="s">
        <v>2906</v>
      </c>
    </row>
    <row r="515" spans="1:20" x14ac:dyDescent="0.25">
      <c r="A515" t="s">
        <v>1059</v>
      </c>
      <c r="B515" s="41">
        <v>54660</v>
      </c>
      <c r="C515" t="s">
        <v>1737</v>
      </c>
      <c r="D515" t="s">
        <v>48</v>
      </c>
      <c r="E515" t="s">
        <v>1902</v>
      </c>
      <c r="F515">
        <v>148.07700941464299</v>
      </c>
      <c r="G515">
        <v>5775.0033671710771</v>
      </c>
      <c r="H515" t="s">
        <v>2639</v>
      </c>
      <c r="I515" t="s">
        <v>2640</v>
      </c>
      <c r="J515" t="s">
        <v>4646</v>
      </c>
      <c r="K515" t="s">
        <v>2901</v>
      </c>
      <c r="L515" t="s">
        <v>1984</v>
      </c>
      <c r="M515" t="s">
        <v>2901</v>
      </c>
      <c r="N515" t="s">
        <v>4647</v>
      </c>
      <c r="O515">
        <v>41181</v>
      </c>
      <c r="Q515" t="s">
        <v>4648</v>
      </c>
      <c r="T515" t="s">
        <v>2906</v>
      </c>
    </row>
    <row r="516" spans="1:20" x14ac:dyDescent="0.25">
      <c r="A516" t="s">
        <v>1060</v>
      </c>
      <c r="B516" s="41">
        <v>54670</v>
      </c>
      <c r="C516" t="s">
        <v>1738</v>
      </c>
      <c r="D516" t="s">
        <v>18</v>
      </c>
      <c r="E516" t="s">
        <v>2320</v>
      </c>
      <c r="F516">
        <v>148.082085057</v>
      </c>
      <c r="G516">
        <v>5775.2013172229999</v>
      </c>
      <c r="H516" t="s">
        <v>2641</v>
      </c>
      <c r="I516" t="s">
        <v>2642</v>
      </c>
      <c r="J516" t="s">
        <v>4649</v>
      </c>
      <c r="K516" t="s">
        <v>2901</v>
      </c>
      <c r="L516" t="s">
        <v>1984</v>
      </c>
      <c r="M516" t="s">
        <v>2901</v>
      </c>
      <c r="N516" t="s">
        <v>4650</v>
      </c>
      <c r="O516">
        <v>41181</v>
      </c>
      <c r="Q516" t="s">
        <v>4651</v>
      </c>
      <c r="T516" t="s">
        <v>2906</v>
      </c>
    </row>
    <row r="517" spans="1:20" x14ac:dyDescent="0.25">
      <c r="A517" t="s">
        <v>1062</v>
      </c>
      <c r="B517" s="41">
        <v>54680</v>
      </c>
      <c r="C517" t="s">
        <v>1739</v>
      </c>
      <c r="D517" t="s">
        <v>1985</v>
      </c>
      <c r="E517" t="s">
        <v>2006</v>
      </c>
      <c r="F517">
        <v>119.26681000000001</v>
      </c>
      <c r="G517">
        <v>4651.4055900000012</v>
      </c>
      <c r="H517" t="s">
        <v>4652</v>
      </c>
      <c r="I517" t="s">
        <v>4653</v>
      </c>
      <c r="J517" t="s">
        <v>4654</v>
      </c>
      <c r="K517" t="s">
        <v>2901</v>
      </c>
      <c r="L517" t="s">
        <v>1984</v>
      </c>
      <c r="M517" t="s">
        <v>2901</v>
      </c>
      <c r="N517" t="s">
        <v>4655</v>
      </c>
      <c r="O517">
        <v>41188</v>
      </c>
      <c r="Q517" t="s">
        <v>2901</v>
      </c>
      <c r="T517" t="s">
        <v>2901</v>
      </c>
    </row>
    <row r="518" spans="1:20" x14ac:dyDescent="0.25">
      <c r="A518" t="s">
        <v>1947</v>
      </c>
      <c r="B518" s="41">
        <v>54690</v>
      </c>
      <c r="C518" t="s">
        <v>4656</v>
      </c>
      <c r="D518" t="s">
        <v>1985</v>
      </c>
      <c r="E518" t="s">
        <v>2006</v>
      </c>
      <c r="F518">
        <v>151.52757298</v>
      </c>
      <c r="G518">
        <v>5909.57534622</v>
      </c>
      <c r="H518" t="s">
        <v>2643</v>
      </c>
      <c r="I518" t="s">
        <v>2644</v>
      </c>
      <c r="J518" t="s">
        <v>4657</v>
      </c>
      <c r="K518" t="s">
        <v>2901</v>
      </c>
      <c r="L518" t="s">
        <v>1984</v>
      </c>
      <c r="M518" t="s">
        <v>2901</v>
      </c>
      <c r="N518" t="s">
        <v>4658</v>
      </c>
      <c r="O518">
        <v>41188</v>
      </c>
      <c r="Q518" t="s">
        <v>4659</v>
      </c>
      <c r="T518" t="s">
        <v>2906</v>
      </c>
    </row>
    <row r="519" spans="1:20" x14ac:dyDescent="0.25">
      <c r="A519" t="s">
        <v>1065</v>
      </c>
      <c r="B519" s="41">
        <v>54700</v>
      </c>
      <c r="C519" t="s">
        <v>1741</v>
      </c>
      <c r="D519" t="s">
        <v>1985</v>
      </c>
      <c r="E519" t="s">
        <v>4660</v>
      </c>
      <c r="F519">
        <v>123.67</v>
      </c>
      <c r="G519">
        <v>4823.13</v>
      </c>
      <c r="H519" t="s">
        <v>4661</v>
      </c>
      <c r="I519" t="s">
        <v>4662</v>
      </c>
      <c r="J519" t="s">
        <v>4663</v>
      </c>
      <c r="K519" t="s">
        <v>2901</v>
      </c>
      <c r="L519" t="s">
        <v>2032</v>
      </c>
      <c r="M519" t="s">
        <v>2901</v>
      </c>
      <c r="N519" t="s">
        <v>4664</v>
      </c>
      <c r="O519">
        <v>41188</v>
      </c>
      <c r="Q519" t="s">
        <v>2901</v>
      </c>
      <c r="T519" t="s">
        <v>2901</v>
      </c>
    </row>
    <row r="520" spans="1:20" x14ac:dyDescent="0.25">
      <c r="A520" t="s">
        <v>1067</v>
      </c>
      <c r="B520" s="41">
        <v>54710</v>
      </c>
      <c r="C520" t="s">
        <v>1742</v>
      </c>
      <c r="D520" t="s">
        <v>28</v>
      </c>
      <c r="E520" t="s">
        <v>1902</v>
      </c>
      <c r="F520">
        <v>148.083387334739</v>
      </c>
      <c r="G520">
        <v>5775.2521060548215</v>
      </c>
      <c r="H520" t="s">
        <v>2645</v>
      </c>
      <c r="I520" t="s">
        <v>2646</v>
      </c>
      <c r="J520" t="s">
        <v>4665</v>
      </c>
      <c r="K520" t="s">
        <v>2901</v>
      </c>
      <c r="L520" t="s">
        <v>1984</v>
      </c>
      <c r="M520" t="s">
        <v>2901</v>
      </c>
      <c r="N520" t="s">
        <v>4666</v>
      </c>
      <c r="O520">
        <v>41195</v>
      </c>
      <c r="Q520" t="s">
        <v>4667</v>
      </c>
      <c r="T520" t="s">
        <v>2906</v>
      </c>
    </row>
    <row r="521" spans="1:20" x14ac:dyDescent="0.25">
      <c r="A521" t="s">
        <v>1069</v>
      </c>
      <c r="B521" s="41">
        <v>54720</v>
      </c>
      <c r="C521" t="s">
        <v>1743</v>
      </c>
      <c r="D521" t="s">
        <v>18</v>
      </c>
      <c r="E521" t="s">
        <v>1902</v>
      </c>
      <c r="F521">
        <v>148.07830078000001</v>
      </c>
      <c r="G521">
        <v>5775.0537304200006</v>
      </c>
      <c r="H521" t="s">
        <v>2647</v>
      </c>
      <c r="I521" t="s">
        <v>2648</v>
      </c>
      <c r="J521" t="s">
        <v>4071</v>
      </c>
      <c r="K521" t="s">
        <v>2901</v>
      </c>
      <c r="L521" t="s">
        <v>1984</v>
      </c>
      <c r="M521" t="s">
        <v>2901</v>
      </c>
      <c r="N521" t="s">
        <v>4668</v>
      </c>
      <c r="O521">
        <v>41223</v>
      </c>
      <c r="Q521" t="s">
        <v>4669</v>
      </c>
      <c r="T521" t="s">
        <v>2906</v>
      </c>
    </row>
    <row r="522" spans="1:20" x14ac:dyDescent="0.25">
      <c r="A522" t="s">
        <v>1071</v>
      </c>
      <c r="B522" s="41">
        <v>54730</v>
      </c>
      <c r="C522" t="s">
        <v>1744</v>
      </c>
      <c r="D522" t="s">
        <v>17</v>
      </c>
      <c r="E522" t="s">
        <v>1896</v>
      </c>
      <c r="F522">
        <v>148.083387334739</v>
      </c>
      <c r="G522">
        <v>5775.2521060548215</v>
      </c>
      <c r="H522" t="s">
        <v>2649</v>
      </c>
      <c r="I522" t="s">
        <v>2650</v>
      </c>
      <c r="J522" t="s">
        <v>4670</v>
      </c>
      <c r="K522" t="s">
        <v>2901</v>
      </c>
      <c r="L522" t="s">
        <v>2032</v>
      </c>
      <c r="M522" t="s">
        <v>2901</v>
      </c>
      <c r="N522" t="s">
        <v>4671</v>
      </c>
      <c r="O522">
        <v>41230</v>
      </c>
      <c r="Q522" t="s">
        <v>4672</v>
      </c>
      <c r="T522" t="s">
        <v>2906</v>
      </c>
    </row>
    <row r="523" spans="1:20" x14ac:dyDescent="0.25">
      <c r="A523" t="s">
        <v>1073</v>
      </c>
      <c r="B523" s="41">
        <v>54740</v>
      </c>
      <c r="C523" t="s">
        <v>1745</v>
      </c>
      <c r="D523" t="s">
        <v>20</v>
      </c>
      <c r="E523" t="s">
        <v>1902</v>
      </c>
      <c r="F523">
        <v>140.59137068000001</v>
      </c>
      <c r="G523">
        <v>5483.0634565200007</v>
      </c>
      <c r="H523" t="s">
        <v>4673</v>
      </c>
      <c r="I523" t="s">
        <v>4674</v>
      </c>
      <c r="J523" t="s">
        <v>4675</v>
      </c>
      <c r="K523" t="s">
        <v>2901</v>
      </c>
      <c r="L523" t="s">
        <v>2032</v>
      </c>
      <c r="M523" t="s">
        <v>2901</v>
      </c>
      <c r="N523" t="s">
        <v>4676</v>
      </c>
      <c r="O523">
        <v>41230</v>
      </c>
      <c r="Q523" t="s">
        <v>2901</v>
      </c>
      <c r="T523" t="s">
        <v>2901</v>
      </c>
    </row>
    <row r="524" spans="1:20" x14ac:dyDescent="0.25">
      <c r="A524" t="s">
        <v>1074</v>
      </c>
      <c r="B524" s="41">
        <v>54750</v>
      </c>
      <c r="C524" t="s">
        <v>1746</v>
      </c>
      <c r="D524" t="s">
        <v>48</v>
      </c>
      <c r="E524" t="s">
        <v>1902</v>
      </c>
      <c r="F524">
        <v>148.07700941464299</v>
      </c>
      <c r="G524">
        <v>5775.0033671710771</v>
      </c>
      <c r="H524" t="s">
        <v>2651</v>
      </c>
      <c r="I524" t="s">
        <v>2652</v>
      </c>
      <c r="J524" t="s">
        <v>4677</v>
      </c>
      <c r="K524" t="s">
        <v>2901</v>
      </c>
      <c r="L524" t="s">
        <v>1984</v>
      </c>
      <c r="M524" t="s">
        <v>2901</v>
      </c>
      <c r="N524" t="s">
        <v>4678</v>
      </c>
      <c r="O524">
        <v>41237</v>
      </c>
      <c r="Q524" t="s">
        <v>4679</v>
      </c>
      <c r="T524" t="s">
        <v>2906</v>
      </c>
    </row>
    <row r="525" spans="1:20" x14ac:dyDescent="0.25">
      <c r="A525" t="s">
        <v>1075</v>
      </c>
      <c r="B525" s="41">
        <v>54760</v>
      </c>
      <c r="C525" t="s">
        <v>1747</v>
      </c>
      <c r="D525" t="s">
        <v>13</v>
      </c>
      <c r="E525" t="s">
        <v>1902</v>
      </c>
      <c r="F525">
        <v>135.31</v>
      </c>
      <c r="G525">
        <v>5277.09</v>
      </c>
      <c r="H525" t="s">
        <v>4680</v>
      </c>
      <c r="I525" t="s">
        <v>4681</v>
      </c>
      <c r="J525" t="s">
        <v>4682</v>
      </c>
      <c r="K525" t="s">
        <v>2901</v>
      </c>
      <c r="L525" t="s">
        <v>1984</v>
      </c>
      <c r="M525" t="s">
        <v>2901</v>
      </c>
      <c r="N525" t="s">
        <v>4683</v>
      </c>
      <c r="O525">
        <v>41237</v>
      </c>
      <c r="Q525" t="s">
        <v>2901</v>
      </c>
      <c r="T525" t="s">
        <v>2901</v>
      </c>
    </row>
    <row r="526" spans="1:20" x14ac:dyDescent="0.25">
      <c r="A526" t="s">
        <v>1076</v>
      </c>
      <c r="B526" s="41">
        <v>54770</v>
      </c>
      <c r="C526" t="s">
        <v>1234</v>
      </c>
      <c r="D526" t="s">
        <v>17</v>
      </c>
      <c r="E526" t="s">
        <v>1896</v>
      </c>
      <c r="F526">
        <v>148.07828000000001</v>
      </c>
      <c r="G526">
        <v>5775.0529200000001</v>
      </c>
      <c r="H526" t="s">
        <v>2653</v>
      </c>
      <c r="I526" t="s">
        <v>2654</v>
      </c>
      <c r="J526" t="s">
        <v>4684</v>
      </c>
      <c r="K526" t="s">
        <v>2901</v>
      </c>
      <c r="L526" t="s">
        <v>2032</v>
      </c>
      <c r="M526" t="s">
        <v>2901</v>
      </c>
      <c r="N526" t="s">
        <v>4685</v>
      </c>
      <c r="O526">
        <v>41237</v>
      </c>
      <c r="Q526" t="s">
        <v>4686</v>
      </c>
      <c r="T526" t="s">
        <v>2906</v>
      </c>
    </row>
    <row r="527" spans="1:20" x14ac:dyDescent="0.25">
      <c r="A527" t="s">
        <v>1078</v>
      </c>
      <c r="B527" s="41">
        <v>54780</v>
      </c>
      <c r="C527" t="s">
        <v>1748</v>
      </c>
      <c r="D527" t="s">
        <v>13</v>
      </c>
      <c r="E527" t="s">
        <v>1902</v>
      </c>
      <c r="F527">
        <v>122.381910823952</v>
      </c>
      <c r="G527">
        <v>4772.8945221341282</v>
      </c>
      <c r="H527" t="s">
        <v>4687</v>
      </c>
      <c r="I527" t="s">
        <v>4688</v>
      </c>
      <c r="J527" t="s">
        <v>4689</v>
      </c>
      <c r="K527" t="s">
        <v>2901</v>
      </c>
      <c r="L527" t="s">
        <v>1984</v>
      </c>
      <c r="M527" t="s">
        <v>2901</v>
      </c>
      <c r="N527" t="s">
        <v>4690</v>
      </c>
      <c r="O527">
        <v>41237</v>
      </c>
      <c r="Q527" t="s">
        <v>2901</v>
      </c>
      <c r="T527" t="s">
        <v>2901</v>
      </c>
    </row>
    <row r="528" spans="1:20" x14ac:dyDescent="0.25">
      <c r="A528" t="s">
        <v>1080</v>
      </c>
      <c r="B528" s="41">
        <v>54790</v>
      </c>
      <c r="C528" t="s">
        <v>1749</v>
      </c>
      <c r="D528" t="s">
        <v>14</v>
      </c>
      <c r="E528" t="s">
        <v>1892</v>
      </c>
      <c r="F528">
        <v>158.387782850028</v>
      </c>
      <c r="G528">
        <v>6177.1235311510927</v>
      </c>
      <c r="H528" t="s">
        <v>2655</v>
      </c>
      <c r="I528" t="s">
        <v>2656</v>
      </c>
      <c r="J528" t="s">
        <v>4691</v>
      </c>
      <c r="K528" t="s">
        <v>2901</v>
      </c>
      <c r="L528" t="s">
        <v>2032</v>
      </c>
      <c r="M528" t="s">
        <v>2901</v>
      </c>
      <c r="N528" t="s">
        <v>4692</v>
      </c>
      <c r="O528">
        <v>41258</v>
      </c>
      <c r="Q528" t="s">
        <v>4693</v>
      </c>
      <c r="T528" t="s">
        <v>2906</v>
      </c>
    </row>
    <row r="529" spans="1:20" x14ac:dyDescent="0.25">
      <c r="A529" t="s">
        <v>1081</v>
      </c>
      <c r="B529" s="41">
        <v>54800</v>
      </c>
      <c r="C529" t="s">
        <v>1750</v>
      </c>
      <c r="D529" t="s">
        <v>14</v>
      </c>
      <c r="E529" t="s">
        <v>1892</v>
      </c>
      <c r="F529">
        <v>143.22088170852001</v>
      </c>
      <c r="G529">
        <v>5585.6143866322809</v>
      </c>
      <c r="H529" t="s">
        <v>4694</v>
      </c>
      <c r="I529" t="s">
        <v>4695</v>
      </c>
      <c r="J529" t="s">
        <v>4696</v>
      </c>
      <c r="K529" t="s">
        <v>2901</v>
      </c>
      <c r="L529" t="s">
        <v>2032</v>
      </c>
      <c r="M529" t="s">
        <v>2901</v>
      </c>
      <c r="N529" t="s">
        <v>4697</v>
      </c>
      <c r="O529">
        <v>41258</v>
      </c>
      <c r="Q529" t="s">
        <v>2901</v>
      </c>
      <c r="T529" t="s">
        <v>2901</v>
      </c>
    </row>
    <row r="530" spans="1:20" x14ac:dyDescent="0.25">
      <c r="A530" t="s">
        <v>1082</v>
      </c>
      <c r="B530" s="41">
        <v>54810</v>
      </c>
      <c r="C530" t="s">
        <v>1751</v>
      </c>
      <c r="D530" t="s">
        <v>53</v>
      </c>
      <c r="E530" t="s">
        <v>1902</v>
      </c>
      <c r="F530">
        <v>148.07700941464299</v>
      </c>
      <c r="G530">
        <v>5775.0033671710771</v>
      </c>
      <c r="H530" t="s">
        <v>2657</v>
      </c>
      <c r="I530" t="s">
        <v>2658</v>
      </c>
      <c r="J530" t="s">
        <v>4698</v>
      </c>
      <c r="K530" t="s">
        <v>2901</v>
      </c>
      <c r="L530" t="s">
        <v>1984</v>
      </c>
      <c r="M530" t="s">
        <v>2901</v>
      </c>
      <c r="N530" t="s">
        <v>4699</v>
      </c>
      <c r="O530">
        <v>41293</v>
      </c>
      <c r="Q530" t="s">
        <v>4700</v>
      </c>
      <c r="T530" t="s">
        <v>2913</v>
      </c>
    </row>
    <row r="531" spans="1:20" x14ac:dyDescent="0.25">
      <c r="A531" t="s">
        <v>1083</v>
      </c>
      <c r="B531" s="41">
        <v>54820</v>
      </c>
      <c r="C531" t="s">
        <v>1255</v>
      </c>
      <c r="D531" t="s">
        <v>13</v>
      </c>
      <c r="E531" t="s">
        <v>1896</v>
      </c>
      <c r="F531">
        <v>116.55</v>
      </c>
      <c r="G531">
        <v>4545.4500000000007</v>
      </c>
      <c r="H531" t="s">
        <v>4701</v>
      </c>
      <c r="I531" t="s">
        <v>4702</v>
      </c>
      <c r="J531" t="s">
        <v>4703</v>
      </c>
      <c r="K531" t="s">
        <v>2901</v>
      </c>
      <c r="L531" t="s">
        <v>2032</v>
      </c>
      <c r="M531" t="s">
        <v>2901</v>
      </c>
      <c r="N531" t="s">
        <v>4704</v>
      </c>
      <c r="O531">
        <v>41300</v>
      </c>
      <c r="Q531" t="s">
        <v>2901</v>
      </c>
      <c r="T531" t="s">
        <v>2901</v>
      </c>
    </row>
    <row r="532" spans="1:20" x14ac:dyDescent="0.25">
      <c r="A532" t="s">
        <v>1085</v>
      </c>
      <c r="B532" s="41">
        <v>54830</v>
      </c>
      <c r="C532" t="s">
        <v>1752</v>
      </c>
      <c r="D532" t="s">
        <v>2217</v>
      </c>
      <c r="E532" t="s">
        <v>1902</v>
      </c>
      <c r="F532">
        <v>136.35107268559199</v>
      </c>
      <c r="G532">
        <v>5317.6918347380879</v>
      </c>
      <c r="H532" t="s">
        <v>4705</v>
      </c>
      <c r="I532" t="s">
        <v>4706</v>
      </c>
      <c r="J532" t="s">
        <v>4707</v>
      </c>
      <c r="K532" t="s">
        <v>2901</v>
      </c>
      <c r="L532" t="s">
        <v>1984</v>
      </c>
      <c r="M532" t="s">
        <v>2901</v>
      </c>
      <c r="N532" t="s">
        <v>4708</v>
      </c>
      <c r="O532">
        <v>41335</v>
      </c>
      <c r="Q532" t="s">
        <v>2901</v>
      </c>
      <c r="T532" t="s">
        <v>2901</v>
      </c>
    </row>
    <row r="533" spans="1:20" x14ac:dyDescent="0.25">
      <c r="A533" t="s">
        <v>1086</v>
      </c>
      <c r="B533" s="41">
        <v>54840</v>
      </c>
      <c r="C533" t="s">
        <v>1753</v>
      </c>
      <c r="D533" t="s">
        <v>2462</v>
      </c>
      <c r="E533" t="s">
        <v>1902</v>
      </c>
      <c r="F533">
        <v>148.07700941464299</v>
      </c>
      <c r="G533">
        <v>5775.0033671710771</v>
      </c>
      <c r="H533" t="s">
        <v>2659</v>
      </c>
      <c r="I533" t="s">
        <v>2660</v>
      </c>
      <c r="J533" t="s">
        <v>4709</v>
      </c>
      <c r="K533" t="s">
        <v>2901</v>
      </c>
      <c r="L533" t="s">
        <v>1984</v>
      </c>
      <c r="M533" t="s">
        <v>2901</v>
      </c>
      <c r="N533" t="s">
        <v>4710</v>
      </c>
      <c r="O533">
        <v>41335</v>
      </c>
      <c r="Q533" t="s">
        <v>4711</v>
      </c>
      <c r="T533" t="s">
        <v>2906</v>
      </c>
    </row>
    <row r="534" spans="1:20" x14ac:dyDescent="0.25">
      <c r="A534" t="s">
        <v>1088</v>
      </c>
      <c r="B534" s="41">
        <v>54850</v>
      </c>
      <c r="C534" t="s">
        <v>1754</v>
      </c>
      <c r="D534" t="s">
        <v>50</v>
      </c>
      <c r="E534" t="s">
        <v>1902</v>
      </c>
      <c r="F534">
        <v>148.07700941464299</v>
      </c>
      <c r="G534">
        <v>5775.0033671710771</v>
      </c>
      <c r="H534" t="s">
        <v>2661</v>
      </c>
      <c r="I534" t="s">
        <v>2662</v>
      </c>
      <c r="J534" t="s">
        <v>4712</v>
      </c>
      <c r="K534" t="s">
        <v>2901</v>
      </c>
      <c r="L534" t="s">
        <v>1984</v>
      </c>
      <c r="M534" t="s">
        <v>2901</v>
      </c>
      <c r="N534" t="s">
        <v>4713</v>
      </c>
      <c r="O534">
        <v>41363</v>
      </c>
      <c r="Q534" t="s">
        <v>4714</v>
      </c>
      <c r="T534" t="s">
        <v>2906</v>
      </c>
    </row>
    <row r="535" spans="1:20" x14ac:dyDescent="0.25">
      <c r="A535" t="s">
        <v>1898</v>
      </c>
      <c r="B535" s="41">
        <v>54860</v>
      </c>
      <c r="C535" t="s">
        <v>4715</v>
      </c>
      <c r="D535" t="s">
        <v>13</v>
      </c>
      <c r="E535" t="s">
        <v>1902</v>
      </c>
      <c r="F535">
        <v>148.07700941464299</v>
      </c>
      <c r="G535">
        <v>5775.0033671710771</v>
      </c>
      <c r="H535" t="s">
        <v>2663</v>
      </c>
      <c r="I535" t="s">
        <v>2664</v>
      </c>
      <c r="J535" t="s">
        <v>4716</v>
      </c>
      <c r="K535" t="s">
        <v>2901</v>
      </c>
      <c r="L535" t="s">
        <v>1984</v>
      </c>
      <c r="M535" t="s">
        <v>2901</v>
      </c>
      <c r="N535" t="s">
        <v>4717</v>
      </c>
      <c r="O535">
        <v>41377</v>
      </c>
      <c r="Q535" t="s">
        <v>4718</v>
      </c>
      <c r="T535" t="s">
        <v>2906</v>
      </c>
    </row>
    <row r="536" spans="1:20" x14ac:dyDescent="0.25">
      <c r="A536" t="s">
        <v>1092</v>
      </c>
      <c r="B536" s="41">
        <v>54870</v>
      </c>
      <c r="C536" t="s">
        <v>1207</v>
      </c>
      <c r="D536" t="s">
        <v>17</v>
      </c>
      <c r="E536" t="s">
        <v>1896</v>
      </c>
      <c r="F536">
        <v>148.08000000000001</v>
      </c>
      <c r="G536">
        <v>5775.1200000000008</v>
      </c>
      <c r="H536" t="s">
        <v>4719</v>
      </c>
      <c r="I536" t="s">
        <v>4720</v>
      </c>
      <c r="J536" t="s">
        <v>4721</v>
      </c>
      <c r="K536" t="s">
        <v>2901</v>
      </c>
      <c r="L536" t="s">
        <v>2032</v>
      </c>
      <c r="M536" t="s">
        <v>2901</v>
      </c>
      <c r="N536" t="s">
        <v>4722</v>
      </c>
      <c r="O536">
        <v>41377</v>
      </c>
      <c r="Q536" t="s">
        <v>4723</v>
      </c>
      <c r="T536" t="s">
        <v>2906</v>
      </c>
    </row>
    <row r="537" spans="1:20" x14ac:dyDescent="0.25">
      <c r="A537" t="s">
        <v>1094</v>
      </c>
      <c r="B537" s="41">
        <v>54880</v>
      </c>
      <c r="C537" t="s">
        <v>1756</v>
      </c>
      <c r="D537" t="s">
        <v>13</v>
      </c>
      <c r="E537" t="s">
        <v>1902</v>
      </c>
      <c r="F537">
        <v>148.07495483043499</v>
      </c>
      <c r="G537">
        <v>5774.9232383869648</v>
      </c>
      <c r="H537" t="s">
        <v>2665</v>
      </c>
      <c r="I537" t="s">
        <v>2666</v>
      </c>
      <c r="J537" t="s">
        <v>4724</v>
      </c>
      <c r="K537" t="s">
        <v>2901</v>
      </c>
      <c r="L537" t="s">
        <v>1984</v>
      </c>
      <c r="M537" t="s">
        <v>2901</v>
      </c>
      <c r="N537" t="s">
        <v>4725</v>
      </c>
      <c r="O537">
        <v>41377</v>
      </c>
      <c r="Q537" t="s">
        <v>4726</v>
      </c>
      <c r="T537" t="s">
        <v>2906</v>
      </c>
    </row>
    <row r="538" spans="1:20" x14ac:dyDescent="0.25">
      <c r="A538" t="s">
        <v>1096</v>
      </c>
      <c r="B538" s="41">
        <v>54890</v>
      </c>
      <c r="C538" t="s">
        <v>1193</v>
      </c>
      <c r="D538" t="s">
        <v>50</v>
      </c>
      <c r="E538" t="s">
        <v>1902</v>
      </c>
      <c r="F538">
        <v>128.87</v>
      </c>
      <c r="G538">
        <v>5025.93</v>
      </c>
      <c r="H538" t="s">
        <v>4727</v>
      </c>
      <c r="I538" t="s">
        <v>4728</v>
      </c>
      <c r="J538" t="s">
        <v>4729</v>
      </c>
      <c r="K538" t="s">
        <v>2901</v>
      </c>
      <c r="L538" t="s">
        <v>2032</v>
      </c>
      <c r="M538" t="s">
        <v>2901</v>
      </c>
      <c r="N538" t="s">
        <v>4730</v>
      </c>
      <c r="O538">
        <v>41377</v>
      </c>
      <c r="Q538" t="s">
        <v>2901</v>
      </c>
      <c r="T538" t="s">
        <v>2901</v>
      </c>
    </row>
    <row r="539" spans="1:20" x14ac:dyDescent="0.25">
      <c r="A539" t="s">
        <v>1098</v>
      </c>
      <c r="B539" s="41">
        <v>54900</v>
      </c>
      <c r="C539" t="s">
        <v>1220</v>
      </c>
      <c r="D539" t="s">
        <v>14</v>
      </c>
      <c r="E539" t="s">
        <v>1892</v>
      </c>
      <c r="F539">
        <v>158.38362436337999</v>
      </c>
      <c r="G539">
        <v>6176.9613501718204</v>
      </c>
      <c r="H539" t="s">
        <v>2667</v>
      </c>
      <c r="I539" t="s">
        <v>2668</v>
      </c>
      <c r="J539" t="s">
        <v>4731</v>
      </c>
      <c r="K539" t="s">
        <v>2901</v>
      </c>
      <c r="L539" t="s">
        <v>2032</v>
      </c>
      <c r="M539" t="s">
        <v>2901</v>
      </c>
      <c r="N539" t="s">
        <v>4732</v>
      </c>
      <c r="O539">
        <v>41377</v>
      </c>
      <c r="Q539" t="s">
        <v>4733</v>
      </c>
      <c r="T539" t="s">
        <v>2906</v>
      </c>
    </row>
    <row r="540" spans="1:20" x14ac:dyDescent="0.25">
      <c r="A540" t="s">
        <v>1100</v>
      </c>
      <c r="B540" s="41">
        <v>54910</v>
      </c>
      <c r="C540" t="s">
        <v>1257</v>
      </c>
      <c r="D540" t="s">
        <v>20</v>
      </c>
      <c r="E540" t="s">
        <v>1902</v>
      </c>
      <c r="F540">
        <v>148.07700941464299</v>
      </c>
      <c r="G540">
        <v>5775.0033671710771</v>
      </c>
      <c r="H540" t="s">
        <v>2669</v>
      </c>
      <c r="I540" t="s">
        <v>2670</v>
      </c>
      <c r="J540" t="s">
        <v>4734</v>
      </c>
      <c r="K540" t="s">
        <v>2901</v>
      </c>
      <c r="L540" t="s">
        <v>1984</v>
      </c>
      <c r="M540" t="s">
        <v>2901</v>
      </c>
      <c r="N540" t="s">
        <v>4735</v>
      </c>
      <c r="O540">
        <v>41440</v>
      </c>
      <c r="Q540" t="s">
        <v>4736</v>
      </c>
      <c r="T540" t="s">
        <v>2906</v>
      </c>
    </row>
    <row r="541" spans="1:20" x14ac:dyDescent="0.25">
      <c r="A541" t="s">
        <v>1102</v>
      </c>
      <c r="B541" s="41">
        <v>54920</v>
      </c>
      <c r="C541" t="s">
        <v>1757</v>
      </c>
      <c r="D541" t="s">
        <v>53</v>
      </c>
      <c r="E541" t="s">
        <v>1902</v>
      </c>
      <c r="F541">
        <v>148.07828000000001</v>
      </c>
      <c r="G541">
        <v>5775.0529200000001</v>
      </c>
      <c r="H541" t="s">
        <v>2671</v>
      </c>
      <c r="I541" t="s">
        <v>2672</v>
      </c>
      <c r="J541" t="s">
        <v>4737</v>
      </c>
      <c r="K541" t="s">
        <v>2901</v>
      </c>
      <c r="L541" t="s">
        <v>1984</v>
      </c>
      <c r="M541" t="s">
        <v>2901</v>
      </c>
      <c r="N541" t="s">
        <v>4738</v>
      </c>
      <c r="O541">
        <v>41447</v>
      </c>
      <c r="Q541" t="s">
        <v>4739</v>
      </c>
      <c r="T541" t="s">
        <v>2906</v>
      </c>
    </row>
    <row r="542" spans="1:20" x14ac:dyDescent="0.25">
      <c r="A542" t="s">
        <v>1104</v>
      </c>
      <c r="B542" s="41">
        <v>54930</v>
      </c>
      <c r="C542" t="s">
        <v>1758</v>
      </c>
      <c r="D542" t="s">
        <v>2376</v>
      </c>
      <c r="E542" t="s">
        <v>1933</v>
      </c>
      <c r="F542">
        <v>134.33347368</v>
      </c>
      <c r="G542">
        <v>5239.0054735200001</v>
      </c>
      <c r="H542" t="s">
        <v>2673</v>
      </c>
      <c r="I542" t="s">
        <v>2674</v>
      </c>
      <c r="J542" t="s">
        <v>4740</v>
      </c>
      <c r="K542" t="s">
        <v>2901</v>
      </c>
      <c r="L542" t="s">
        <v>2032</v>
      </c>
      <c r="M542" t="s">
        <v>2901</v>
      </c>
      <c r="N542" t="s">
        <v>4741</v>
      </c>
      <c r="O542">
        <v>41423</v>
      </c>
      <c r="Q542" t="s">
        <v>4742</v>
      </c>
      <c r="T542" t="s">
        <v>2906</v>
      </c>
    </row>
    <row r="543" spans="1:20" x14ac:dyDescent="0.25">
      <c r="A543" t="s">
        <v>1106</v>
      </c>
      <c r="B543" s="41">
        <v>54940</v>
      </c>
      <c r="C543" t="s">
        <v>1759</v>
      </c>
      <c r="D543" t="s">
        <v>17</v>
      </c>
      <c r="E543" t="s">
        <v>1896</v>
      </c>
      <c r="F543">
        <v>148.08000000000001</v>
      </c>
      <c r="G543">
        <v>5775.1200000000008</v>
      </c>
      <c r="H543" t="s">
        <v>2675</v>
      </c>
      <c r="I543" t="s">
        <v>2676</v>
      </c>
      <c r="J543" t="s">
        <v>4743</v>
      </c>
      <c r="K543" t="s">
        <v>2901</v>
      </c>
      <c r="L543" t="s">
        <v>2032</v>
      </c>
      <c r="M543" t="s">
        <v>2901</v>
      </c>
      <c r="N543" t="s">
        <v>4744</v>
      </c>
      <c r="O543">
        <v>41461</v>
      </c>
      <c r="Q543" t="s">
        <v>4745</v>
      </c>
      <c r="T543" t="s">
        <v>2906</v>
      </c>
    </row>
    <row r="544" spans="1:20" x14ac:dyDescent="0.25">
      <c r="A544" t="s">
        <v>1108</v>
      </c>
      <c r="B544" s="41">
        <v>54950</v>
      </c>
      <c r="C544" t="s">
        <v>1760</v>
      </c>
      <c r="D544" t="s">
        <v>32</v>
      </c>
      <c r="E544" t="s">
        <v>1902</v>
      </c>
      <c r="F544">
        <v>148.07700941464299</v>
      </c>
      <c r="G544">
        <v>5775.0033671710771</v>
      </c>
      <c r="H544" t="s">
        <v>2677</v>
      </c>
      <c r="I544" t="s">
        <v>2678</v>
      </c>
      <c r="J544" t="s">
        <v>4746</v>
      </c>
      <c r="K544" t="s">
        <v>2901</v>
      </c>
      <c r="L544" t="s">
        <v>1984</v>
      </c>
      <c r="M544" t="s">
        <v>2901</v>
      </c>
      <c r="N544" t="s">
        <v>4747</v>
      </c>
      <c r="O544">
        <v>41471</v>
      </c>
      <c r="Q544" t="s">
        <v>4748</v>
      </c>
      <c r="T544" t="s">
        <v>2906</v>
      </c>
    </row>
    <row r="545" spans="1:20" x14ac:dyDescent="0.25">
      <c r="A545" t="s">
        <v>1110</v>
      </c>
      <c r="B545" s="41">
        <v>54960</v>
      </c>
      <c r="C545" t="s">
        <v>1761</v>
      </c>
      <c r="D545" t="s">
        <v>17</v>
      </c>
      <c r="E545" t="s">
        <v>1933</v>
      </c>
      <c r="F545">
        <v>122.76</v>
      </c>
      <c r="G545">
        <v>4787.6400000000003</v>
      </c>
      <c r="H545" t="s">
        <v>4749</v>
      </c>
      <c r="I545" t="s">
        <v>4750</v>
      </c>
      <c r="J545" t="s">
        <v>4751</v>
      </c>
      <c r="K545" t="s">
        <v>2901</v>
      </c>
      <c r="L545" t="s">
        <v>2032</v>
      </c>
      <c r="M545" t="s">
        <v>2901</v>
      </c>
      <c r="N545" t="s">
        <v>4752</v>
      </c>
      <c r="O545">
        <v>41510</v>
      </c>
      <c r="Q545" t="s">
        <v>2901</v>
      </c>
      <c r="T545" t="s">
        <v>2901</v>
      </c>
    </row>
    <row r="546" spans="1:20" x14ac:dyDescent="0.25">
      <c r="A546" t="s">
        <v>1112</v>
      </c>
      <c r="B546" s="41">
        <v>54970</v>
      </c>
      <c r="C546" t="s">
        <v>1762</v>
      </c>
      <c r="D546" t="s">
        <v>18</v>
      </c>
      <c r="E546" t="s">
        <v>1902</v>
      </c>
      <c r="F546">
        <v>148.07495483043499</v>
      </c>
      <c r="G546">
        <v>5774.9232383869648</v>
      </c>
      <c r="H546" t="s">
        <v>2679</v>
      </c>
      <c r="I546" t="s">
        <v>2680</v>
      </c>
      <c r="J546" t="s">
        <v>4753</v>
      </c>
      <c r="K546" t="s">
        <v>2901</v>
      </c>
      <c r="L546" t="s">
        <v>1984</v>
      </c>
      <c r="M546" t="s">
        <v>2901</v>
      </c>
      <c r="N546" t="s">
        <v>4754</v>
      </c>
      <c r="O546">
        <v>41510</v>
      </c>
      <c r="Q546" t="s">
        <v>4755</v>
      </c>
      <c r="T546" t="s">
        <v>2906</v>
      </c>
    </row>
    <row r="547" spans="1:20" x14ac:dyDescent="0.25">
      <c r="A547" t="s">
        <v>1114</v>
      </c>
      <c r="B547" s="41">
        <v>54980</v>
      </c>
      <c r="C547" t="s">
        <v>1763</v>
      </c>
      <c r="D547" t="s">
        <v>32</v>
      </c>
      <c r="E547" t="s">
        <v>1902</v>
      </c>
      <c r="F547">
        <v>129.857847856668</v>
      </c>
      <c r="G547">
        <v>5064.4560664100527</v>
      </c>
      <c r="H547" t="s">
        <v>4756</v>
      </c>
      <c r="I547" t="s">
        <v>4757</v>
      </c>
      <c r="J547" t="s">
        <v>4758</v>
      </c>
      <c r="K547" t="s">
        <v>2901</v>
      </c>
      <c r="L547" t="s">
        <v>1984</v>
      </c>
      <c r="M547" t="s">
        <v>2901</v>
      </c>
      <c r="N547" t="s">
        <v>4759</v>
      </c>
      <c r="O547">
        <v>41538</v>
      </c>
      <c r="Q547" t="s">
        <v>2901</v>
      </c>
      <c r="T547" t="s">
        <v>2901</v>
      </c>
    </row>
    <row r="548" spans="1:20" x14ac:dyDescent="0.25">
      <c r="A548" t="s">
        <v>1116</v>
      </c>
      <c r="B548" s="41">
        <v>54990</v>
      </c>
      <c r="C548" t="s">
        <v>1238</v>
      </c>
      <c r="D548" t="s">
        <v>55</v>
      </c>
      <c r="E548" t="s">
        <v>1902</v>
      </c>
      <c r="F548">
        <v>148.07830078000001</v>
      </c>
      <c r="G548">
        <v>5775.0537304200006</v>
      </c>
      <c r="H548" t="s">
        <v>2681</v>
      </c>
      <c r="I548" t="s">
        <v>2682</v>
      </c>
      <c r="J548" t="s">
        <v>4760</v>
      </c>
      <c r="K548" t="s">
        <v>2901</v>
      </c>
      <c r="L548" t="s">
        <v>1984</v>
      </c>
      <c r="M548" t="s">
        <v>2901</v>
      </c>
      <c r="N548" t="s">
        <v>4761</v>
      </c>
      <c r="O548">
        <v>41538</v>
      </c>
      <c r="Q548" t="s">
        <v>4762</v>
      </c>
      <c r="T548" t="s">
        <v>2906</v>
      </c>
    </row>
    <row r="549" spans="1:20" x14ac:dyDescent="0.25">
      <c r="A549" t="s">
        <v>1118</v>
      </c>
      <c r="B549" s="41">
        <v>55000</v>
      </c>
      <c r="C549" t="s">
        <v>1764</v>
      </c>
      <c r="D549" t="s">
        <v>18</v>
      </c>
      <c r="E549" t="s">
        <v>1902</v>
      </c>
      <c r="F549">
        <v>117.79</v>
      </c>
      <c r="G549">
        <v>4593.8100000000004</v>
      </c>
      <c r="H549" t="s">
        <v>4763</v>
      </c>
      <c r="I549" t="s">
        <v>4764</v>
      </c>
      <c r="J549" t="s">
        <v>4765</v>
      </c>
      <c r="K549" t="s">
        <v>2901</v>
      </c>
      <c r="L549" t="s">
        <v>1984</v>
      </c>
      <c r="M549" t="s">
        <v>2901</v>
      </c>
      <c r="N549" t="s">
        <v>4766</v>
      </c>
      <c r="O549">
        <v>41545</v>
      </c>
      <c r="Q549" t="s">
        <v>2901</v>
      </c>
      <c r="T549" t="s">
        <v>2901</v>
      </c>
    </row>
    <row r="550" spans="1:20" x14ac:dyDescent="0.25">
      <c r="A550" t="s">
        <v>1120</v>
      </c>
      <c r="B550" s="41">
        <v>55010</v>
      </c>
      <c r="C550" t="s">
        <v>1200</v>
      </c>
      <c r="D550" t="s">
        <v>4767</v>
      </c>
      <c r="E550" t="s">
        <v>1902</v>
      </c>
      <c r="F550">
        <v>122.376639861</v>
      </c>
      <c r="G550">
        <v>4772.688954579</v>
      </c>
      <c r="H550" t="s">
        <v>4768</v>
      </c>
      <c r="I550" t="s">
        <v>4769</v>
      </c>
      <c r="J550" t="s">
        <v>4770</v>
      </c>
      <c r="K550" t="s">
        <v>2901</v>
      </c>
      <c r="L550" t="s">
        <v>1984</v>
      </c>
      <c r="M550" t="s">
        <v>2901</v>
      </c>
      <c r="N550" t="s">
        <v>4771</v>
      </c>
      <c r="O550">
        <v>41552</v>
      </c>
      <c r="Q550" t="s">
        <v>2901</v>
      </c>
      <c r="T550" t="s">
        <v>2901</v>
      </c>
    </row>
    <row r="551" spans="1:20" x14ac:dyDescent="0.25">
      <c r="A551" t="s">
        <v>1122</v>
      </c>
      <c r="B551" s="41">
        <v>55020</v>
      </c>
      <c r="C551" t="s">
        <v>1765</v>
      </c>
      <c r="D551" t="s">
        <v>50</v>
      </c>
      <c r="E551" t="s">
        <v>1902</v>
      </c>
      <c r="F551">
        <v>122.38</v>
      </c>
      <c r="G551">
        <v>4772.82</v>
      </c>
      <c r="H551" t="s">
        <v>4772</v>
      </c>
      <c r="I551" t="s">
        <v>4773</v>
      </c>
      <c r="J551" t="s">
        <v>4774</v>
      </c>
      <c r="K551" t="s">
        <v>2901</v>
      </c>
      <c r="L551" t="s">
        <v>1984</v>
      </c>
      <c r="M551" t="s">
        <v>2901</v>
      </c>
      <c r="N551" t="s">
        <v>4775</v>
      </c>
      <c r="O551">
        <v>41552</v>
      </c>
      <c r="Q551" t="s">
        <v>2901</v>
      </c>
      <c r="T551" t="s">
        <v>2901</v>
      </c>
    </row>
    <row r="552" spans="1:20" x14ac:dyDescent="0.25">
      <c r="A552" t="s">
        <v>1124</v>
      </c>
      <c r="B552" s="41">
        <v>55030</v>
      </c>
      <c r="C552" t="s">
        <v>1766</v>
      </c>
      <c r="D552" t="s">
        <v>13</v>
      </c>
      <c r="E552" t="s">
        <v>2320</v>
      </c>
      <c r="F552">
        <v>148.07700941464299</v>
      </c>
      <c r="G552">
        <v>5775.0033671710771</v>
      </c>
      <c r="H552" t="s">
        <v>2683</v>
      </c>
      <c r="I552" t="s">
        <v>2684</v>
      </c>
      <c r="J552" t="s">
        <v>4776</v>
      </c>
      <c r="K552" t="s">
        <v>2901</v>
      </c>
      <c r="L552" t="s">
        <v>1984</v>
      </c>
      <c r="M552" t="s">
        <v>2901</v>
      </c>
      <c r="N552" t="s">
        <v>4777</v>
      </c>
      <c r="O552">
        <v>41552</v>
      </c>
      <c r="Q552" t="s">
        <v>4778</v>
      </c>
      <c r="T552" t="s">
        <v>2906</v>
      </c>
    </row>
    <row r="553" spans="1:20" x14ac:dyDescent="0.25">
      <c r="A553" t="s">
        <v>1927</v>
      </c>
      <c r="B553" s="41">
        <v>55040</v>
      </c>
      <c r="C553" t="s">
        <v>1236</v>
      </c>
      <c r="D553" t="s">
        <v>2462</v>
      </c>
      <c r="E553" t="s">
        <v>2320</v>
      </c>
      <c r="F553">
        <v>148.07830078000001</v>
      </c>
      <c r="G553">
        <v>5775.0537304200006</v>
      </c>
      <c r="H553" t="s">
        <v>2685</v>
      </c>
      <c r="I553" t="s">
        <v>2686</v>
      </c>
      <c r="J553" t="s">
        <v>4779</v>
      </c>
      <c r="K553" t="s">
        <v>2901</v>
      </c>
      <c r="L553" t="s">
        <v>1984</v>
      </c>
      <c r="M553" t="s">
        <v>2901</v>
      </c>
      <c r="N553" t="s">
        <v>4780</v>
      </c>
      <c r="O553">
        <v>41552</v>
      </c>
      <c r="Q553" t="s">
        <v>4781</v>
      </c>
      <c r="T553" t="s">
        <v>2906</v>
      </c>
    </row>
    <row r="554" spans="1:20" x14ac:dyDescent="0.25">
      <c r="A554" t="s">
        <v>1128</v>
      </c>
      <c r="B554" s="41">
        <v>55050</v>
      </c>
      <c r="C554" t="s">
        <v>1768</v>
      </c>
      <c r="D554" t="s">
        <v>50</v>
      </c>
      <c r="E554" t="s">
        <v>1902</v>
      </c>
      <c r="F554">
        <v>148.07946350543199</v>
      </c>
      <c r="G554">
        <v>5775.0990767118483</v>
      </c>
      <c r="H554" t="s">
        <v>2687</v>
      </c>
      <c r="I554" t="s">
        <v>2688</v>
      </c>
      <c r="J554" t="s">
        <v>4782</v>
      </c>
      <c r="K554" t="s">
        <v>2901</v>
      </c>
      <c r="L554" t="s">
        <v>1984</v>
      </c>
      <c r="M554" t="s">
        <v>2901</v>
      </c>
      <c r="N554" t="s">
        <v>4783</v>
      </c>
      <c r="O554">
        <v>41552</v>
      </c>
      <c r="Q554" t="s">
        <v>4784</v>
      </c>
      <c r="T554" t="s">
        <v>2906</v>
      </c>
    </row>
    <row r="555" spans="1:20" x14ac:dyDescent="0.25">
      <c r="A555" t="s">
        <v>1130</v>
      </c>
      <c r="B555" s="41">
        <v>55060</v>
      </c>
      <c r="C555" t="s">
        <v>1769</v>
      </c>
      <c r="D555" t="s">
        <v>28</v>
      </c>
      <c r="E555" t="s">
        <v>1902</v>
      </c>
      <c r="F555">
        <v>148.085685357546</v>
      </c>
      <c r="G555">
        <v>5775.3417289442941</v>
      </c>
      <c r="H555" t="s">
        <v>2689</v>
      </c>
      <c r="I555" t="s">
        <v>2690</v>
      </c>
      <c r="J555" t="s">
        <v>4785</v>
      </c>
      <c r="K555" t="s">
        <v>2901</v>
      </c>
      <c r="L555" t="s">
        <v>1984</v>
      </c>
      <c r="M555" t="s">
        <v>2901</v>
      </c>
      <c r="N555" t="s">
        <v>4786</v>
      </c>
      <c r="O555">
        <v>41580</v>
      </c>
      <c r="Q555" t="s">
        <v>4787</v>
      </c>
      <c r="T555" t="s">
        <v>2906</v>
      </c>
    </row>
    <row r="556" spans="1:20" x14ac:dyDescent="0.25">
      <c r="A556" t="s">
        <v>1132</v>
      </c>
      <c r="B556" s="41">
        <v>55070</v>
      </c>
      <c r="C556" t="s">
        <v>1233</v>
      </c>
      <c r="D556" t="s">
        <v>17</v>
      </c>
      <c r="E556" t="s">
        <v>1896</v>
      </c>
      <c r="F556">
        <v>148.08000000000001</v>
      </c>
      <c r="G556">
        <v>5775.1200000000008</v>
      </c>
      <c r="H556" t="s">
        <v>2691</v>
      </c>
      <c r="I556" t="s">
        <v>2692</v>
      </c>
      <c r="J556" t="s">
        <v>4788</v>
      </c>
      <c r="K556" t="s">
        <v>2901</v>
      </c>
      <c r="L556" t="s">
        <v>2032</v>
      </c>
      <c r="M556" t="s">
        <v>2901</v>
      </c>
      <c r="N556" t="s">
        <v>4789</v>
      </c>
      <c r="O556">
        <v>41650</v>
      </c>
      <c r="Q556" t="s">
        <v>4790</v>
      </c>
      <c r="T556" t="s">
        <v>2906</v>
      </c>
    </row>
    <row r="557" spans="1:20" x14ac:dyDescent="0.25">
      <c r="A557" t="s">
        <v>1134</v>
      </c>
      <c r="B557" s="41">
        <v>55080</v>
      </c>
      <c r="C557" t="s">
        <v>1770</v>
      </c>
      <c r="D557" t="s">
        <v>18</v>
      </c>
      <c r="E557" t="s">
        <v>1902</v>
      </c>
      <c r="F557">
        <v>148.08107521784399</v>
      </c>
      <c r="G557">
        <v>5775.1619334959159</v>
      </c>
      <c r="H557" t="s">
        <v>2693</v>
      </c>
      <c r="I557" t="s">
        <v>2694</v>
      </c>
      <c r="J557" t="s">
        <v>4791</v>
      </c>
      <c r="K557" t="s">
        <v>2901</v>
      </c>
      <c r="L557" t="s">
        <v>1984</v>
      </c>
      <c r="M557" t="s">
        <v>2901</v>
      </c>
      <c r="N557" t="s">
        <v>4792</v>
      </c>
      <c r="O557">
        <v>41650</v>
      </c>
      <c r="Q557" t="s">
        <v>4793</v>
      </c>
      <c r="T557" t="s">
        <v>2906</v>
      </c>
    </row>
    <row r="558" spans="1:20" x14ac:dyDescent="0.25">
      <c r="A558" t="s">
        <v>1136</v>
      </c>
      <c r="B558" s="41">
        <v>55090</v>
      </c>
      <c r="C558" t="s">
        <v>1191</v>
      </c>
      <c r="D558" t="s">
        <v>18</v>
      </c>
      <c r="E558" t="s">
        <v>1902</v>
      </c>
      <c r="F558">
        <v>148.08000000000001</v>
      </c>
      <c r="G558">
        <v>5775.1200000000008</v>
      </c>
      <c r="H558" t="s">
        <v>2695</v>
      </c>
      <c r="I558" t="s">
        <v>2696</v>
      </c>
      <c r="J558" t="s">
        <v>4794</v>
      </c>
      <c r="K558" t="s">
        <v>2901</v>
      </c>
      <c r="L558" t="s">
        <v>1984</v>
      </c>
      <c r="M558" t="s">
        <v>2901</v>
      </c>
      <c r="N558" t="s">
        <v>4795</v>
      </c>
      <c r="O558">
        <v>41650</v>
      </c>
      <c r="Q558" t="s">
        <v>4796</v>
      </c>
      <c r="T558" t="s">
        <v>2906</v>
      </c>
    </row>
    <row r="559" spans="1:20" x14ac:dyDescent="0.25">
      <c r="A559" t="s">
        <v>1138</v>
      </c>
      <c r="B559" s="41">
        <v>55100</v>
      </c>
      <c r="C559" t="s">
        <v>1241</v>
      </c>
      <c r="D559" t="s">
        <v>28</v>
      </c>
      <c r="E559" t="s">
        <v>2697</v>
      </c>
      <c r="F559">
        <v>148.08107521784399</v>
      </c>
      <c r="G559">
        <v>5775.1619334959159</v>
      </c>
      <c r="H559" t="s">
        <v>2698</v>
      </c>
      <c r="I559" t="s">
        <v>2699</v>
      </c>
      <c r="J559" t="s">
        <v>4797</v>
      </c>
      <c r="K559" t="s">
        <v>2700</v>
      </c>
      <c r="L559" t="s">
        <v>1984</v>
      </c>
      <c r="M559" t="s">
        <v>2701</v>
      </c>
      <c r="N559" t="s">
        <v>4798</v>
      </c>
      <c r="O559">
        <v>41685</v>
      </c>
      <c r="Q559" t="s">
        <v>4799</v>
      </c>
      <c r="T559" t="s">
        <v>2906</v>
      </c>
    </row>
    <row r="560" spans="1:20" x14ac:dyDescent="0.25">
      <c r="A560" t="s">
        <v>1140</v>
      </c>
      <c r="B560" s="41">
        <v>55110</v>
      </c>
      <c r="C560" t="s">
        <v>1235</v>
      </c>
      <c r="D560" t="s">
        <v>28</v>
      </c>
      <c r="E560" t="s">
        <v>1902</v>
      </c>
      <c r="F560">
        <v>148.07828000000001</v>
      </c>
      <c r="G560">
        <v>5775.0529200000001</v>
      </c>
      <c r="H560" t="s">
        <v>2702</v>
      </c>
      <c r="I560" t="s">
        <v>2703</v>
      </c>
      <c r="J560" t="s">
        <v>4800</v>
      </c>
      <c r="K560" t="s">
        <v>2901</v>
      </c>
      <c r="L560" t="s">
        <v>1984</v>
      </c>
      <c r="M560" t="s">
        <v>2901</v>
      </c>
      <c r="N560" t="s">
        <v>4801</v>
      </c>
      <c r="O560">
        <v>41706</v>
      </c>
      <c r="Q560" t="s">
        <v>4802</v>
      </c>
      <c r="T560" t="s">
        <v>2906</v>
      </c>
    </row>
    <row r="561" spans="1:20" x14ac:dyDescent="0.25">
      <c r="A561" t="s">
        <v>1899</v>
      </c>
      <c r="B561" s="41">
        <v>55120</v>
      </c>
      <c r="C561" t="s">
        <v>1771</v>
      </c>
      <c r="D561" t="s">
        <v>13</v>
      </c>
      <c r="E561" t="s">
        <v>1902</v>
      </c>
      <c r="F561">
        <v>148.08107521784399</v>
      </c>
      <c r="G561">
        <v>5775.1619334959159</v>
      </c>
      <c r="H561" t="s">
        <v>2704</v>
      </c>
      <c r="I561" t="s">
        <v>2705</v>
      </c>
      <c r="J561" t="s">
        <v>4803</v>
      </c>
      <c r="K561" t="s">
        <v>2901</v>
      </c>
      <c r="L561" t="s">
        <v>1984</v>
      </c>
      <c r="M561" t="s">
        <v>2901</v>
      </c>
      <c r="N561" t="s">
        <v>4804</v>
      </c>
      <c r="O561">
        <v>41741</v>
      </c>
      <c r="Q561" t="s">
        <v>4805</v>
      </c>
      <c r="T561" t="s">
        <v>2906</v>
      </c>
    </row>
    <row r="562" spans="1:20" x14ac:dyDescent="0.25">
      <c r="A562" t="s">
        <v>4806</v>
      </c>
      <c r="B562" s="41">
        <v>55130</v>
      </c>
      <c r="C562" t="s">
        <v>1199</v>
      </c>
      <c r="D562" t="s">
        <v>17</v>
      </c>
      <c r="E562" t="s">
        <v>1896</v>
      </c>
      <c r="F562">
        <v>123.6747804</v>
      </c>
      <c r="G562">
        <v>4823.3164355999997</v>
      </c>
      <c r="H562" t="s">
        <v>4807</v>
      </c>
      <c r="I562" t="s">
        <v>4808</v>
      </c>
      <c r="J562" t="s">
        <v>4809</v>
      </c>
      <c r="K562" t="s">
        <v>2901</v>
      </c>
      <c r="L562" t="s">
        <v>2032</v>
      </c>
      <c r="M562" t="s">
        <v>2901</v>
      </c>
      <c r="N562" t="s">
        <v>4810</v>
      </c>
      <c r="O562">
        <v>41762</v>
      </c>
      <c r="Q562" t="s">
        <v>2901</v>
      </c>
      <c r="T562" t="s">
        <v>2901</v>
      </c>
    </row>
    <row r="563" spans="1:20" x14ac:dyDescent="0.25">
      <c r="A563" t="s">
        <v>4811</v>
      </c>
      <c r="B563" s="41">
        <v>55140</v>
      </c>
      <c r="C563" t="s">
        <v>1772</v>
      </c>
      <c r="D563" t="s">
        <v>14</v>
      </c>
      <c r="E563" t="s">
        <v>1892</v>
      </c>
      <c r="F563">
        <v>132.29</v>
      </c>
      <c r="G563">
        <v>5159.3100000000004</v>
      </c>
      <c r="H563" t="s">
        <v>4812</v>
      </c>
      <c r="I563" t="s">
        <v>4813</v>
      </c>
      <c r="J563" t="s">
        <v>4814</v>
      </c>
      <c r="K563" t="s">
        <v>2901</v>
      </c>
      <c r="L563" t="s">
        <v>2032</v>
      </c>
      <c r="M563" t="s">
        <v>2901</v>
      </c>
      <c r="N563" t="s">
        <v>4815</v>
      </c>
      <c r="O563">
        <v>41790</v>
      </c>
      <c r="Q563" t="s">
        <v>2901</v>
      </c>
      <c r="T563" t="s">
        <v>2901</v>
      </c>
    </row>
    <row r="564" spans="1:20" x14ac:dyDescent="0.25">
      <c r="A564" t="s">
        <v>1897</v>
      </c>
      <c r="B564" s="41">
        <v>55150</v>
      </c>
      <c r="C564" t="s">
        <v>1773</v>
      </c>
      <c r="D564" t="s">
        <v>28</v>
      </c>
      <c r="E564" t="s">
        <v>1902</v>
      </c>
      <c r="F564">
        <v>148.07830078000001</v>
      </c>
      <c r="G564">
        <v>5775.0537304200006</v>
      </c>
      <c r="H564" t="s">
        <v>2706</v>
      </c>
      <c r="I564" t="s">
        <v>2707</v>
      </c>
      <c r="J564" t="s">
        <v>4816</v>
      </c>
      <c r="K564" t="s">
        <v>2901</v>
      </c>
      <c r="L564" t="s">
        <v>1984</v>
      </c>
      <c r="M564" t="s">
        <v>2901</v>
      </c>
      <c r="N564" t="s">
        <v>4817</v>
      </c>
      <c r="O564">
        <v>41804</v>
      </c>
      <c r="Q564" t="s">
        <v>4818</v>
      </c>
      <c r="T564" t="s">
        <v>2906</v>
      </c>
    </row>
    <row r="565" spans="1:20" x14ac:dyDescent="0.25">
      <c r="A565" t="s">
        <v>4819</v>
      </c>
      <c r="B565" s="41">
        <v>55160</v>
      </c>
      <c r="C565" t="s">
        <v>1774</v>
      </c>
      <c r="D565" t="s">
        <v>1808</v>
      </c>
      <c r="E565" t="s">
        <v>2320</v>
      </c>
      <c r="F565">
        <v>129.85639387800001</v>
      </c>
      <c r="G565">
        <v>5064.3993612420009</v>
      </c>
      <c r="H565" t="s">
        <v>4820</v>
      </c>
      <c r="I565" t="s">
        <v>4821</v>
      </c>
      <c r="J565" t="s">
        <v>4822</v>
      </c>
      <c r="K565" t="s">
        <v>2901</v>
      </c>
      <c r="L565" t="s">
        <v>1984</v>
      </c>
      <c r="M565" t="s">
        <v>2901</v>
      </c>
      <c r="N565" t="s">
        <v>4823</v>
      </c>
      <c r="O565">
        <v>41804</v>
      </c>
      <c r="Q565" t="s">
        <v>2901</v>
      </c>
      <c r="T565" t="s">
        <v>2901</v>
      </c>
    </row>
    <row r="566" spans="1:20" x14ac:dyDescent="0.25">
      <c r="A566" t="s">
        <v>1917</v>
      </c>
      <c r="B566" s="41">
        <v>55170</v>
      </c>
      <c r="C566" t="s">
        <v>1230</v>
      </c>
      <c r="D566" t="s">
        <v>1808</v>
      </c>
      <c r="E566" t="s">
        <v>2320</v>
      </c>
      <c r="F566">
        <v>148.07535144158601</v>
      </c>
      <c r="G566">
        <v>5774.9387062218548</v>
      </c>
      <c r="H566" t="s">
        <v>2708</v>
      </c>
      <c r="I566" t="s">
        <v>2709</v>
      </c>
      <c r="J566" t="s">
        <v>4824</v>
      </c>
      <c r="K566" t="s">
        <v>2901</v>
      </c>
      <c r="L566" t="s">
        <v>1984</v>
      </c>
      <c r="M566" t="s">
        <v>2901</v>
      </c>
      <c r="N566" t="s">
        <v>4825</v>
      </c>
      <c r="O566">
        <v>41804</v>
      </c>
      <c r="Q566" t="s">
        <v>4826</v>
      </c>
      <c r="T566" t="s">
        <v>2913</v>
      </c>
    </row>
    <row r="567" spans="1:20" x14ac:dyDescent="0.25">
      <c r="A567" t="s">
        <v>1954</v>
      </c>
      <c r="B567" s="41">
        <v>55180</v>
      </c>
      <c r="C567" t="s">
        <v>1775</v>
      </c>
      <c r="D567" t="s">
        <v>2181</v>
      </c>
      <c r="E567" t="s">
        <v>2320</v>
      </c>
      <c r="F567">
        <v>148.07535144158601</v>
      </c>
      <c r="G567">
        <v>5774.9387062218548</v>
      </c>
      <c r="H567" t="s">
        <v>2710</v>
      </c>
      <c r="I567" t="s">
        <v>2711</v>
      </c>
      <c r="J567" t="s">
        <v>4827</v>
      </c>
      <c r="K567" t="s">
        <v>2901</v>
      </c>
      <c r="L567" t="s">
        <v>1984</v>
      </c>
      <c r="M567" t="s">
        <v>2901</v>
      </c>
      <c r="N567" t="s">
        <v>4828</v>
      </c>
      <c r="O567">
        <v>41804</v>
      </c>
      <c r="Q567" t="s">
        <v>4829</v>
      </c>
      <c r="T567" t="s">
        <v>2906</v>
      </c>
    </row>
    <row r="568" spans="1:20" x14ac:dyDescent="0.25">
      <c r="A568" t="s">
        <v>1911</v>
      </c>
      <c r="B568" s="41">
        <v>55190</v>
      </c>
      <c r="C568" t="s">
        <v>1776</v>
      </c>
      <c r="D568" t="s">
        <v>2712</v>
      </c>
      <c r="E568" t="s">
        <v>1896</v>
      </c>
      <c r="F568">
        <v>148.08000000000001</v>
      </c>
      <c r="G568">
        <v>5775.1200000000008</v>
      </c>
      <c r="H568" t="s">
        <v>2713</v>
      </c>
      <c r="I568" t="s">
        <v>2714</v>
      </c>
      <c r="J568" t="s">
        <v>4731</v>
      </c>
      <c r="K568" t="s">
        <v>2901</v>
      </c>
      <c r="L568" t="s">
        <v>2032</v>
      </c>
      <c r="M568" t="s">
        <v>2901</v>
      </c>
      <c r="N568" t="s">
        <v>4830</v>
      </c>
      <c r="O568">
        <v>41811</v>
      </c>
      <c r="Q568" t="s">
        <v>4831</v>
      </c>
      <c r="T568" t="s">
        <v>2906</v>
      </c>
    </row>
    <row r="569" spans="1:20" x14ac:dyDescent="0.25">
      <c r="A569" t="s">
        <v>1142</v>
      </c>
      <c r="B569" s="41">
        <v>552</v>
      </c>
      <c r="C569" t="s">
        <v>1777</v>
      </c>
      <c r="D569" t="s">
        <v>1185</v>
      </c>
      <c r="E569" t="s">
        <v>2108</v>
      </c>
      <c r="F569">
        <v>158.38594962126299</v>
      </c>
      <c r="G569">
        <v>6177.0520352292569</v>
      </c>
      <c r="H569" t="s">
        <v>4832</v>
      </c>
      <c r="I569" t="s">
        <v>4833</v>
      </c>
      <c r="J569" t="s">
        <v>4834</v>
      </c>
      <c r="K569" t="s">
        <v>2901</v>
      </c>
      <c r="L569" t="s">
        <v>1984</v>
      </c>
      <c r="M569" t="s">
        <v>2901</v>
      </c>
      <c r="N569" t="s">
        <v>4835</v>
      </c>
      <c r="O569">
        <v>31757</v>
      </c>
      <c r="Q569" t="s">
        <v>4836</v>
      </c>
      <c r="T569" t="s">
        <v>2906</v>
      </c>
    </row>
    <row r="570" spans="1:20" x14ac:dyDescent="0.25">
      <c r="A570" t="s">
        <v>1915</v>
      </c>
      <c r="B570" s="41">
        <v>55200</v>
      </c>
      <c r="C570" t="s">
        <v>1225</v>
      </c>
      <c r="D570" t="s">
        <v>13</v>
      </c>
      <c r="E570" t="s">
        <v>1902</v>
      </c>
      <c r="F570">
        <v>148.07535144158601</v>
      </c>
      <c r="G570">
        <v>5774.9387062218548</v>
      </c>
      <c r="H570" t="s">
        <v>2715</v>
      </c>
      <c r="I570" t="s">
        <v>2716</v>
      </c>
      <c r="J570" t="s">
        <v>4837</v>
      </c>
      <c r="K570" t="s">
        <v>2901</v>
      </c>
      <c r="L570" t="s">
        <v>1984</v>
      </c>
      <c r="M570" t="s">
        <v>2901</v>
      </c>
      <c r="N570" t="s">
        <v>4838</v>
      </c>
      <c r="O570">
        <v>41811</v>
      </c>
      <c r="Q570" t="s">
        <v>4839</v>
      </c>
      <c r="T570" t="s">
        <v>2913</v>
      </c>
    </row>
    <row r="571" spans="1:20" x14ac:dyDescent="0.25">
      <c r="A571" t="s">
        <v>4840</v>
      </c>
      <c r="B571" s="41">
        <v>55210</v>
      </c>
      <c r="C571" t="s">
        <v>1779</v>
      </c>
      <c r="D571" t="s">
        <v>50</v>
      </c>
      <c r="E571" t="s">
        <v>1902</v>
      </c>
      <c r="F571">
        <v>135.310362420876</v>
      </c>
      <c r="G571">
        <v>5277.1041344141649</v>
      </c>
      <c r="H571" t="s">
        <v>4841</v>
      </c>
      <c r="I571" t="s">
        <v>4842</v>
      </c>
      <c r="J571" t="s">
        <v>4843</v>
      </c>
      <c r="K571" t="s">
        <v>2901</v>
      </c>
      <c r="L571" t="s">
        <v>1984</v>
      </c>
      <c r="M571" t="s">
        <v>2901</v>
      </c>
      <c r="N571" t="s">
        <v>4844</v>
      </c>
      <c r="O571">
        <v>41818</v>
      </c>
      <c r="Q571" t="s">
        <v>2901</v>
      </c>
      <c r="T571" t="s">
        <v>2901</v>
      </c>
    </row>
    <row r="572" spans="1:20" x14ac:dyDescent="0.25">
      <c r="A572" t="s">
        <v>1886</v>
      </c>
      <c r="B572" s="41">
        <v>55220</v>
      </c>
      <c r="C572" t="s">
        <v>4845</v>
      </c>
      <c r="D572" t="s">
        <v>14</v>
      </c>
      <c r="E572" t="s">
        <v>1892</v>
      </c>
      <c r="F572">
        <v>158.38362436337999</v>
      </c>
      <c r="G572">
        <v>6176.9613501718204</v>
      </c>
      <c r="H572" t="s">
        <v>2717</v>
      </c>
      <c r="I572" t="s">
        <v>2718</v>
      </c>
      <c r="J572" t="s">
        <v>4846</v>
      </c>
      <c r="K572" t="s">
        <v>2901</v>
      </c>
      <c r="L572" t="s">
        <v>2032</v>
      </c>
      <c r="M572" t="s">
        <v>2901</v>
      </c>
      <c r="N572" t="s">
        <v>4847</v>
      </c>
      <c r="O572">
        <v>41818</v>
      </c>
      <c r="Q572" t="s">
        <v>4848</v>
      </c>
      <c r="T572" t="s">
        <v>2906</v>
      </c>
    </row>
    <row r="573" spans="1:20" x14ac:dyDescent="0.25">
      <c r="A573" t="s">
        <v>4849</v>
      </c>
      <c r="B573" s="41">
        <v>55230</v>
      </c>
      <c r="C573" t="s">
        <v>1205</v>
      </c>
      <c r="D573" t="s">
        <v>1808</v>
      </c>
      <c r="E573" t="s">
        <v>1892</v>
      </c>
      <c r="F573">
        <v>132.29</v>
      </c>
      <c r="G573">
        <v>5159.3100000000004</v>
      </c>
      <c r="H573" t="s">
        <v>4850</v>
      </c>
      <c r="I573" t="s">
        <v>4851</v>
      </c>
      <c r="J573" t="s">
        <v>4852</v>
      </c>
      <c r="K573" t="s">
        <v>2901</v>
      </c>
      <c r="L573" t="s">
        <v>2032</v>
      </c>
      <c r="M573" t="s">
        <v>2901</v>
      </c>
      <c r="N573" t="s">
        <v>4853</v>
      </c>
      <c r="O573">
        <v>41818</v>
      </c>
      <c r="Q573" t="s">
        <v>2901</v>
      </c>
      <c r="T573" t="s">
        <v>2901</v>
      </c>
    </row>
    <row r="574" spans="1:20" x14ac:dyDescent="0.25">
      <c r="A574" t="s">
        <v>4854</v>
      </c>
      <c r="B574" s="41">
        <v>55240</v>
      </c>
      <c r="C574" t="s">
        <v>1781</v>
      </c>
      <c r="D574" t="s">
        <v>14</v>
      </c>
      <c r="E574" t="s">
        <v>1892</v>
      </c>
      <c r="F574">
        <v>132.29</v>
      </c>
      <c r="G574">
        <v>5159.3100000000004</v>
      </c>
      <c r="H574" t="s">
        <v>4855</v>
      </c>
      <c r="I574" t="s">
        <v>4856</v>
      </c>
      <c r="J574" t="s">
        <v>4857</v>
      </c>
      <c r="K574" t="s">
        <v>2901</v>
      </c>
      <c r="L574" t="s">
        <v>2032</v>
      </c>
      <c r="M574" t="s">
        <v>2901</v>
      </c>
      <c r="N574" t="s">
        <v>4858</v>
      </c>
      <c r="O574">
        <v>41818</v>
      </c>
      <c r="Q574" t="s">
        <v>2901</v>
      </c>
      <c r="T574" t="s">
        <v>2901</v>
      </c>
    </row>
    <row r="575" spans="1:20" x14ac:dyDescent="0.25">
      <c r="A575" t="s">
        <v>4859</v>
      </c>
      <c r="B575" s="41">
        <v>55250</v>
      </c>
      <c r="C575" t="s">
        <v>1782</v>
      </c>
      <c r="D575" t="s">
        <v>17</v>
      </c>
      <c r="E575" t="s">
        <v>1896</v>
      </c>
      <c r="F575">
        <v>123.67</v>
      </c>
      <c r="G575">
        <v>4823.13</v>
      </c>
      <c r="H575" t="s">
        <v>4860</v>
      </c>
      <c r="I575" t="s">
        <v>4861</v>
      </c>
      <c r="J575" t="s">
        <v>4862</v>
      </c>
      <c r="K575" t="s">
        <v>2901</v>
      </c>
      <c r="L575" t="s">
        <v>2032</v>
      </c>
      <c r="M575" t="s">
        <v>2901</v>
      </c>
      <c r="N575" t="s">
        <v>4863</v>
      </c>
      <c r="O575">
        <v>41818</v>
      </c>
      <c r="Q575" t="s">
        <v>2901</v>
      </c>
      <c r="T575" t="s">
        <v>2901</v>
      </c>
    </row>
    <row r="576" spans="1:20" x14ac:dyDescent="0.25">
      <c r="A576" t="s">
        <v>1940</v>
      </c>
      <c r="B576" s="41">
        <v>55260</v>
      </c>
      <c r="C576" t="s">
        <v>1783</v>
      </c>
      <c r="D576" t="s">
        <v>18</v>
      </c>
      <c r="E576" t="s">
        <v>1902</v>
      </c>
      <c r="F576">
        <v>148.07535144158601</v>
      </c>
      <c r="G576">
        <v>5774.9387062218548</v>
      </c>
      <c r="H576" t="s">
        <v>2719</v>
      </c>
      <c r="I576" t="s">
        <v>2720</v>
      </c>
      <c r="J576" t="s">
        <v>4864</v>
      </c>
      <c r="K576" t="s">
        <v>2901</v>
      </c>
      <c r="L576" t="s">
        <v>1984</v>
      </c>
      <c r="M576" t="s">
        <v>2901</v>
      </c>
      <c r="N576" t="s">
        <v>4865</v>
      </c>
      <c r="O576">
        <v>41825</v>
      </c>
      <c r="Q576" t="s">
        <v>4866</v>
      </c>
      <c r="T576" t="s">
        <v>2906</v>
      </c>
    </row>
    <row r="577" spans="1:20" x14ac:dyDescent="0.25">
      <c r="A577" t="s">
        <v>1938</v>
      </c>
      <c r="B577" s="41">
        <v>55270</v>
      </c>
      <c r="C577" t="s">
        <v>4867</v>
      </c>
      <c r="D577" t="s">
        <v>18</v>
      </c>
      <c r="E577" t="s">
        <v>1902</v>
      </c>
      <c r="F577">
        <v>148.07535144158601</v>
      </c>
      <c r="G577">
        <v>5774.9387062218548</v>
      </c>
      <c r="H577" t="s">
        <v>2721</v>
      </c>
      <c r="I577" t="s">
        <v>2722</v>
      </c>
      <c r="J577" t="s">
        <v>4868</v>
      </c>
      <c r="K577" t="s">
        <v>2901</v>
      </c>
      <c r="L577" t="s">
        <v>1984</v>
      </c>
      <c r="M577" t="s">
        <v>2901</v>
      </c>
      <c r="N577" t="s">
        <v>4869</v>
      </c>
      <c r="O577">
        <v>41832</v>
      </c>
      <c r="Q577" t="s">
        <v>4870</v>
      </c>
      <c r="T577" t="s">
        <v>2906</v>
      </c>
    </row>
    <row r="578" spans="1:20" x14ac:dyDescent="0.25">
      <c r="A578" t="s">
        <v>4871</v>
      </c>
      <c r="B578" s="41">
        <v>55280</v>
      </c>
      <c r="C578" t="s">
        <v>4872</v>
      </c>
      <c r="D578" t="s">
        <v>13</v>
      </c>
      <c r="E578" t="s">
        <v>1902</v>
      </c>
      <c r="F578">
        <v>135.31412</v>
      </c>
      <c r="G578">
        <v>5277.2506800000001</v>
      </c>
      <c r="H578" t="s">
        <v>4873</v>
      </c>
      <c r="I578" t="s">
        <v>4874</v>
      </c>
      <c r="J578" t="s">
        <v>4875</v>
      </c>
      <c r="K578" t="s">
        <v>2901</v>
      </c>
      <c r="L578" t="s">
        <v>1984</v>
      </c>
      <c r="M578" t="s">
        <v>2901</v>
      </c>
      <c r="N578" t="s">
        <v>4876</v>
      </c>
      <c r="O578">
        <v>41832</v>
      </c>
      <c r="Q578" t="s">
        <v>2901</v>
      </c>
      <c r="T578" t="s">
        <v>2901</v>
      </c>
    </row>
    <row r="579" spans="1:20" x14ac:dyDescent="0.25">
      <c r="A579" t="s">
        <v>1928</v>
      </c>
      <c r="B579" s="41">
        <v>55290</v>
      </c>
      <c r="C579" t="s">
        <v>4877</v>
      </c>
      <c r="D579" t="s">
        <v>18</v>
      </c>
      <c r="E579" t="s">
        <v>1902</v>
      </c>
      <c r="F579">
        <v>148.07535144158601</v>
      </c>
      <c r="G579">
        <v>5774.9387062218548</v>
      </c>
      <c r="H579" t="s">
        <v>2723</v>
      </c>
      <c r="I579" t="s">
        <v>2724</v>
      </c>
      <c r="J579" t="s">
        <v>4878</v>
      </c>
      <c r="K579" t="s">
        <v>2901</v>
      </c>
      <c r="L579" t="s">
        <v>1984</v>
      </c>
      <c r="M579" t="s">
        <v>2901</v>
      </c>
      <c r="N579" t="s">
        <v>4879</v>
      </c>
      <c r="O579">
        <v>41839</v>
      </c>
      <c r="Q579" t="s">
        <v>4880</v>
      </c>
      <c r="T579" t="s">
        <v>2906</v>
      </c>
    </row>
    <row r="580" spans="1:20" x14ac:dyDescent="0.25">
      <c r="A580" t="s">
        <v>1937</v>
      </c>
      <c r="B580" s="41">
        <v>55300</v>
      </c>
      <c r="C580" t="s">
        <v>4881</v>
      </c>
      <c r="D580" t="s">
        <v>13</v>
      </c>
      <c r="E580" t="s">
        <v>1902</v>
      </c>
      <c r="F580">
        <v>148.07535144158601</v>
      </c>
      <c r="G580">
        <v>5774.9387062218548</v>
      </c>
      <c r="H580" t="s">
        <v>2725</v>
      </c>
      <c r="I580" t="s">
        <v>2726</v>
      </c>
      <c r="J580" t="s">
        <v>4882</v>
      </c>
      <c r="K580" t="s">
        <v>2901</v>
      </c>
      <c r="L580" t="s">
        <v>1984</v>
      </c>
      <c r="M580" t="s">
        <v>2901</v>
      </c>
      <c r="N580" t="s">
        <v>4883</v>
      </c>
      <c r="O580">
        <v>41839</v>
      </c>
      <c r="Q580" t="s">
        <v>4884</v>
      </c>
      <c r="T580" t="s">
        <v>2906</v>
      </c>
    </row>
    <row r="581" spans="1:20" x14ac:dyDescent="0.25">
      <c r="A581" t="s">
        <v>1963</v>
      </c>
      <c r="B581" s="41">
        <v>55310</v>
      </c>
      <c r="C581" t="s">
        <v>1821</v>
      </c>
      <c r="D581" t="s">
        <v>56</v>
      </c>
      <c r="E581" t="s">
        <v>1902</v>
      </c>
      <c r="F581">
        <v>148.07828000000001</v>
      </c>
      <c r="G581">
        <v>5775.0529200000001</v>
      </c>
      <c r="H581" t="s">
        <v>2727</v>
      </c>
      <c r="I581" t="s">
        <v>2728</v>
      </c>
      <c r="J581" t="s">
        <v>4885</v>
      </c>
      <c r="K581" t="s">
        <v>2901</v>
      </c>
      <c r="L581" t="s">
        <v>1984</v>
      </c>
      <c r="M581" t="s">
        <v>2901</v>
      </c>
      <c r="N581" t="s">
        <v>4886</v>
      </c>
      <c r="O581">
        <v>41853</v>
      </c>
      <c r="Q581" t="s">
        <v>4887</v>
      </c>
      <c r="T581" t="s">
        <v>2906</v>
      </c>
    </row>
    <row r="582" spans="1:20" x14ac:dyDescent="0.25">
      <c r="A582" t="s">
        <v>1932</v>
      </c>
      <c r="B582" s="41">
        <v>55320</v>
      </c>
      <c r="C582" t="s">
        <v>4888</v>
      </c>
      <c r="D582" t="s">
        <v>50</v>
      </c>
      <c r="E582" t="s">
        <v>1902</v>
      </c>
      <c r="F582">
        <v>148.07830078000001</v>
      </c>
      <c r="G582">
        <v>5775.0537304200006</v>
      </c>
      <c r="H582" t="s">
        <v>2729</v>
      </c>
      <c r="I582" t="s">
        <v>2730</v>
      </c>
      <c r="J582" t="s">
        <v>4889</v>
      </c>
      <c r="K582" t="s">
        <v>2901</v>
      </c>
      <c r="L582" t="s">
        <v>1984</v>
      </c>
      <c r="M582" t="s">
        <v>2901</v>
      </c>
      <c r="N582" t="s">
        <v>4890</v>
      </c>
      <c r="O582">
        <v>41853</v>
      </c>
      <c r="Q582" t="s">
        <v>4891</v>
      </c>
      <c r="T582" t="s">
        <v>2906</v>
      </c>
    </row>
    <row r="583" spans="1:20" x14ac:dyDescent="0.25">
      <c r="A583" t="s">
        <v>1903</v>
      </c>
      <c r="B583" s="41">
        <v>55330</v>
      </c>
      <c r="C583" t="s">
        <v>4892</v>
      </c>
      <c r="D583" t="s">
        <v>13</v>
      </c>
      <c r="E583" t="s">
        <v>1902</v>
      </c>
      <c r="F583">
        <v>148.07535144158601</v>
      </c>
      <c r="G583">
        <v>5774.9387062218548</v>
      </c>
      <c r="H583" t="s">
        <v>2731</v>
      </c>
      <c r="I583" t="s">
        <v>2732</v>
      </c>
      <c r="J583" t="s">
        <v>4893</v>
      </c>
      <c r="K583" t="s">
        <v>2901</v>
      </c>
      <c r="L583" t="s">
        <v>1984</v>
      </c>
      <c r="M583" t="s">
        <v>2901</v>
      </c>
      <c r="N583" t="s">
        <v>4894</v>
      </c>
      <c r="O583">
        <v>41853</v>
      </c>
      <c r="Q583" t="s">
        <v>4895</v>
      </c>
      <c r="T583" t="s">
        <v>2906</v>
      </c>
    </row>
    <row r="584" spans="1:20" x14ac:dyDescent="0.25">
      <c r="A584" t="s">
        <v>1913</v>
      </c>
      <c r="B584" s="41">
        <v>55340</v>
      </c>
      <c r="C584" t="s">
        <v>1815</v>
      </c>
      <c r="D584" t="s">
        <v>50</v>
      </c>
      <c r="E584" t="s">
        <v>1902</v>
      </c>
      <c r="F584">
        <v>148.07828000000001</v>
      </c>
      <c r="G584">
        <v>5775.0529200000001</v>
      </c>
      <c r="H584" t="s">
        <v>2733</v>
      </c>
      <c r="I584" t="s">
        <v>2734</v>
      </c>
      <c r="J584" t="s">
        <v>4896</v>
      </c>
      <c r="K584" t="s">
        <v>2901</v>
      </c>
      <c r="L584" t="s">
        <v>1984</v>
      </c>
      <c r="M584" t="s">
        <v>2901</v>
      </c>
      <c r="N584" t="s">
        <v>4897</v>
      </c>
      <c r="O584">
        <v>41860</v>
      </c>
      <c r="Q584" t="s">
        <v>4898</v>
      </c>
      <c r="T584" t="s">
        <v>2906</v>
      </c>
    </row>
    <row r="585" spans="1:20" x14ac:dyDescent="0.25">
      <c r="A585" t="s">
        <v>1953</v>
      </c>
      <c r="B585" s="41">
        <v>55350</v>
      </c>
      <c r="C585" t="s">
        <v>1872</v>
      </c>
      <c r="D585" t="s">
        <v>32</v>
      </c>
      <c r="E585" t="s">
        <v>1902</v>
      </c>
      <c r="F585">
        <v>148.07830078000001</v>
      </c>
      <c r="G585">
        <v>5775.0537304200006</v>
      </c>
      <c r="H585" t="s">
        <v>2735</v>
      </c>
      <c r="I585" t="s">
        <v>2736</v>
      </c>
      <c r="J585" t="s">
        <v>4899</v>
      </c>
      <c r="K585" t="s">
        <v>2901</v>
      </c>
      <c r="L585" t="s">
        <v>1984</v>
      </c>
      <c r="M585" t="s">
        <v>2901</v>
      </c>
      <c r="N585" t="s">
        <v>4900</v>
      </c>
      <c r="O585">
        <v>41867</v>
      </c>
      <c r="Q585" t="s">
        <v>4901</v>
      </c>
      <c r="T585" t="s">
        <v>2906</v>
      </c>
    </row>
    <row r="586" spans="1:20" x14ac:dyDescent="0.25">
      <c r="A586" t="s">
        <v>1894</v>
      </c>
      <c r="B586" s="41">
        <v>55360</v>
      </c>
      <c r="C586" t="s">
        <v>4902</v>
      </c>
      <c r="D586" t="s">
        <v>28</v>
      </c>
      <c r="E586" t="s">
        <v>1902</v>
      </c>
      <c r="F586">
        <v>148.07535144158601</v>
      </c>
      <c r="G586">
        <v>5774.9387062218548</v>
      </c>
      <c r="H586" t="s">
        <v>2737</v>
      </c>
      <c r="I586" t="s">
        <v>2738</v>
      </c>
      <c r="J586" t="s">
        <v>4903</v>
      </c>
      <c r="K586" t="s">
        <v>2901</v>
      </c>
      <c r="L586" t="s">
        <v>1984</v>
      </c>
      <c r="M586" t="s">
        <v>2901</v>
      </c>
      <c r="N586" t="s">
        <v>4904</v>
      </c>
      <c r="O586">
        <v>41874</v>
      </c>
      <c r="Q586" t="s">
        <v>4905</v>
      </c>
      <c r="T586" t="s">
        <v>2906</v>
      </c>
    </row>
    <row r="587" spans="1:20" x14ac:dyDescent="0.25">
      <c r="A587" t="s">
        <v>1881</v>
      </c>
      <c r="B587" s="41">
        <v>55370</v>
      </c>
      <c r="C587" t="s">
        <v>4906</v>
      </c>
      <c r="D587" t="s">
        <v>18</v>
      </c>
      <c r="E587" t="s">
        <v>1902</v>
      </c>
      <c r="F587">
        <v>148.07535144158601</v>
      </c>
      <c r="G587">
        <v>5774.9387062218548</v>
      </c>
      <c r="H587" t="s">
        <v>2739</v>
      </c>
      <c r="I587" t="s">
        <v>2740</v>
      </c>
      <c r="J587" t="s">
        <v>4907</v>
      </c>
      <c r="K587" t="s">
        <v>2901</v>
      </c>
      <c r="L587" t="s">
        <v>1984</v>
      </c>
      <c r="M587" t="s">
        <v>2901</v>
      </c>
      <c r="N587" t="s">
        <v>4908</v>
      </c>
      <c r="O587">
        <v>41881</v>
      </c>
      <c r="Q587" t="s">
        <v>4909</v>
      </c>
      <c r="T587" t="s">
        <v>2906</v>
      </c>
    </row>
    <row r="588" spans="1:20" x14ac:dyDescent="0.25">
      <c r="A588" t="s">
        <v>1956</v>
      </c>
      <c r="B588" s="41">
        <v>55380</v>
      </c>
      <c r="C588" t="s">
        <v>1842</v>
      </c>
      <c r="D588" t="s">
        <v>1874</v>
      </c>
      <c r="E588" t="s">
        <v>1892</v>
      </c>
      <c r="F588">
        <v>158.38999999999999</v>
      </c>
      <c r="G588">
        <v>6177.2099999999991</v>
      </c>
      <c r="H588" t="s">
        <v>2741</v>
      </c>
      <c r="I588" t="s">
        <v>2742</v>
      </c>
      <c r="J588" t="s">
        <v>4910</v>
      </c>
      <c r="K588" t="s">
        <v>2901</v>
      </c>
      <c r="L588" t="s">
        <v>2032</v>
      </c>
      <c r="M588" t="s">
        <v>2901</v>
      </c>
      <c r="N588" t="s">
        <v>4911</v>
      </c>
      <c r="O588">
        <v>41881</v>
      </c>
      <c r="Q588" t="s">
        <v>4912</v>
      </c>
      <c r="T588" t="s">
        <v>2906</v>
      </c>
    </row>
    <row r="589" spans="1:20" x14ac:dyDescent="0.25">
      <c r="A589" t="s">
        <v>4913</v>
      </c>
      <c r="B589" s="41">
        <v>55390</v>
      </c>
      <c r="C589" t="s">
        <v>4914</v>
      </c>
      <c r="D589" t="s">
        <v>32</v>
      </c>
      <c r="E589" t="s">
        <v>1902</v>
      </c>
      <c r="F589">
        <v>148.07828000000001</v>
      </c>
      <c r="G589">
        <v>5775.0529200000001</v>
      </c>
      <c r="H589" t="s">
        <v>4915</v>
      </c>
      <c r="I589" t="s">
        <v>4916</v>
      </c>
      <c r="J589" t="s">
        <v>4917</v>
      </c>
      <c r="K589" t="s">
        <v>2901</v>
      </c>
      <c r="L589" t="s">
        <v>1984</v>
      </c>
      <c r="M589" t="s">
        <v>2901</v>
      </c>
      <c r="N589" t="s">
        <v>4918</v>
      </c>
      <c r="O589">
        <v>41881</v>
      </c>
      <c r="Q589" t="s">
        <v>4919</v>
      </c>
      <c r="T589" t="s">
        <v>2906</v>
      </c>
    </row>
    <row r="590" spans="1:20" x14ac:dyDescent="0.25">
      <c r="A590" t="s">
        <v>1925</v>
      </c>
      <c r="B590" s="41">
        <v>55400</v>
      </c>
      <c r="C590" t="s">
        <v>1816</v>
      </c>
      <c r="D590" t="s">
        <v>50</v>
      </c>
      <c r="E590" t="s">
        <v>1902</v>
      </c>
      <c r="F590">
        <v>148.082085057</v>
      </c>
      <c r="G590">
        <v>5775.2013172229999</v>
      </c>
      <c r="H590" t="s">
        <v>2743</v>
      </c>
      <c r="I590" t="s">
        <v>2744</v>
      </c>
      <c r="J590" t="s">
        <v>4920</v>
      </c>
      <c r="K590" t="s">
        <v>2901</v>
      </c>
      <c r="L590" t="s">
        <v>1984</v>
      </c>
      <c r="M590" t="s">
        <v>2901</v>
      </c>
      <c r="N590" t="s">
        <v>4921</v>
      </c>
      <c r="O590">
        <v>41895</v>
      </c>
      <c r="Q590" t="s">
        <v>4922</v>
      </c>
      <c r="T590" t="s">
        <v>2906</v>
      </c>
    </row>
    <row r="591" spans="1:20" x14ac:dyDescent="0.25">
      <c r="A591" t="s">
        <v>1923</v>
      </c>
      <c r="B591" s="41">
        <v>55410</v>
      </c>
      <c r="C591" t="s">
        <v>4923</v>
      </c>
      <c r="D591" t="s">
        <v>18</v>
      </c>
      <c r="E591" t="s">
        <v>1902</v>
      </c>
      <c r="F591">
        <v>148.07830078000001</v>
      </c>
      <c r="G591">
        <v>5775.0537304200006</v>
      </c>
      <c r="H591" t="s">
        <v>2745</v>
      </c>
      <c r="I591" t="s">
        <v>2746</v>
      </c>
      <c r="J591" t="s">
        <v>3205</v>
      </c>
      <c r="K591" t="s">
        <v>2901</v>
      </c>
      <c r="L591" t="s">
        <v>1984</v>
      </c>
      <c r="M591" t="s">
        <v>2901</v>
      </c>
      <c r="N591" t="s">
        <v>3206</v>
      </c>
      <c r="O591">
        <v>41972</v>
      </c>
      <c r="Q591" t="s">
        <v>4924</v>
      </c>
      <c r="T591" t="s">
        <v>2906</v>
      </c>
    </row>
    <row r="592" spans="1:20" x14ac:dyDescent="0.25">
      <c r="A592" t="s">
        <v>4925</v>
      </c>
      <c r="B592" s="41">
        <v>55420</v>
      </c>
      <c r="C592" t="s">
        <v>1806</v>
      </c>
      <c r="D592" t="s">
        <v>1808</v>
      </c>
      <c r="E592" t="s">
        <v>1896</v>
      </c>
      <c r="F592">
        <v>148.07830078000001</v>
      </c>
      <c r="G592">
        <v>5775.0537304200006</v>
      </c>
      <c r="H592" t="s">
        <v>4926</v>
      </c>
      <c r="I592" t="s">
        <v>4927</v>
      </c>
      <c r="J592" t="s">
        <v>4928</v>
      </c>
      <c r="K592" t="s">
        <v>2901</v>
      </c>
      <c r="L592" t="s">
        <v>2032</v>
      </c>
      <c r="M592" t="s">
        <v>2901</v>
      </c>
      <c r="N592" t="s">
        <v>4929</v>
      </c>
      <c r="O592">
        <v>42007</v>
      </c>
      <c r="Q592" t="s">
        <v>4930</v>
      </c>
      <c r="T592" t="s">
        <v>2906</v>
      </c>
    </row>
    <row r="593" spans="1:20" x14ac:dyDescent="0.25">
      <c r="A593" t="s">
        <v>4931</v>
      </c>
      <c r="B593" s="41">
        <v>55430</v>
      </c>
      <c r="C593" t="s">
        <v>4932</v>
      </c>
      <c r="D593" t="s">
        <v>1808</v>
      </c>
      <c r="E593" t="s">
        <v>1896</v>
      </c>
      <c r="F593">
        <v>129.86229900000001</v>
      </c>
      <c r="G593">
        <v>5064.6296610000009</v>
      </c>
      <c r="H593" t="s">
        <v>4933</v>
      </c>
      <c r="I593" t="s">
        <v>4934</v>
      </c>
      <c r="J593" t="s">
        <v>4935</v>
      </c>
      <c r="K593" t="s">
        <v>2901</v>
      </c>
      <c r="L593" t="s">
        <v>2032</v>
      </c>
      <c r="M593" t="s">
        <v>2901</v>
      </c>
      <c r="N593" t="s">
        <v>4936</v>
      </c>
      <c r="O593">
        <v>42014</v>
      </c>
      <c r="Q593" t="s">
        <v>2901</v>
      </c>
      <c r="T593" t="s">
        <v>2901</v>
      </c>
    </row>
    <row r="594" spans="1:20" x14ac:dyDescent="0.25">
      <c r="A594" t="s">
        <v>4937</v>
      </c>
      <c r="B594" s="41">
        <v>55440</v>
      </c>
      <c r="C594" t="s">
        <v>1805</v>
      </c>
      <c r="D594" t="s">
        <v>1808</v>
      </c>
      <c r="E594" t="s">
        <v>1896</v>
      </c>
      <c r="F594">
        <v>148.08000000000001</v>
      </c>
      <c r="G594">
        <v>5775.1200000000008</v>
      </c>
      <c r="H594" t="s">
        <v>4938</v>
      </c>
      <c r="I594" t="s">
        <v>4939</v>
      </c>
      <c r="J594" t="s">
        <v>4940</v>
      </c>
      <c r="K594" t="s">
        <v>2901</v>
      </c>
      <c r="L594" t="s">
        <v>2032</v>
      </c>
      <c r="M594" t="s">
        <v>2901</v>
      </c>
      <c r="N594" t="s">
        <v>4941</v>
      </c>
      <c r="O594">
        <v>42014</v>
      </c>
      <c r="Q594" t="s">
        <v>4577</v>
      </c>
      <c r="T594" t="s">
        <v>2906</v>
      </c>
    </row>
    <row r="595" spans="1:20" x14ac:dyDescent="0.25">
      <c r="A595" t="s">
        <v>1931</v>
      </c>
      <c r="B595" s="41">
        <v>55450</v>
      </c>
      <c r="C595" t="s">
        <v>4942</v>
      </c>
      <c r="D595" t="s">
        <v>1808</v>
      </c>
      <c r="E595" t="s">
        <v>1892</v>
      </c>
      <c r="F595">
        <v>158.38362436337999</v>
      </c>
      <c r="G595">
        <v>6176.9613501718204</v>
      </c>
      <c r="H595" t="s">
        <v>2747</v>
      </c>
      <c r="I595" t="s">
        <v>2748</v>
      </c>
      <c r="J595" t="s">
        <v>4943</v>
      </c>
      <c r="K595" t="s">
        <v>2901</v>
      </c>
      <c r="L595" t="s">
        <v>2032</v>
      </c>
      <c r="M595" t="s">
        <v>2901</v>
      </c>
      <c r="N595" t="s">
        <v>4944</v>
      </c>
      <c r="O595">
        <v>42014</v>
      </c>
      <c r="Q595" t="s">
        <v>4945</v>
      </c>
      <c r="T595" t="s">
        <v>2906</v>
      </c>
    </row>
    <row r="596" spans="1:20" x14ac:dyDescent="0.25">
      <c r="A596" t="s">
        <v>4946</v>
      </c>
      <c r="B596" s="41">
        <v>55460</v>
      </c>
      <c r="C596" t="s">
        <v>4947</v>
      </c>
      <c r="D596" t="s">
        <v>1808</v>
      </c>
      <c r="E596" t="s">
        <v>1892</v>
      </c>
      <c r="F596">
        <v>138.90136799999999</v>
      </c>
      <c r="G596">
        <v>5417.1533520000003</v>
      </c>
      <c r="H596" t="s">
        <v>4948</v>
      </c>
      <c r="I596" t="s">
        <v>4949</v>
      </c>
      <c r="J596" t="s">
        <v>4950</v>
      </c>
      <c r="K596" t="s">
        <v>2901</v>
      </c>
      <c r="L596" t="s">
        <v>2032</v>
      </c>
      <c r="M596" t="s">
        <v>2901</v>
      </c>
      <c r="N596" t="s">
        <v>4951</v>
      </c>
      <c r="O596">
        <v>42028</v>
      </c>
      <c r="Q596" t="s">
        <v>2901</v>
      </c>
      <c r="T596" t="s">
        <v>2901</v>
      </c>
    </row>
    <row r="597" spans="1:20" x14ac:dyDescent="0.25">
      <c r="A597" t="s">
        <v>1910</v>
      </c>
      <c r="B597" s="41">
        <v>55470</v>
      </c>
      <c r="C597" t="s">
        <v>1810</v>
      </c>
      <c r="D597" t="s">
        <v>18</v>
      </c>
      <c r="E597" t="s">
        <v>1902</v>
      </c>
      <c r="F597">
        <v>148.07946350543199</v>
      </c>
      <c r="G597">
        <v>5775.0990767118483</v>
      </c>
      <c r="H597" t="s">
        <v>2749</v>
      </c>
      <c r="I597" t="s">
        <v>2750</v>
      </c>
      <c r="J597" t="s">
        <v>4952</v>
      </c>
      <c r="K597" t="s">
        <v>2751</v>
      </c>
      <c r="L597" t="s">
        <v>1984</v>
      </c>
      <c r="M597" t="s">
        <v>2901</v>
      </c>
      <c r="N597" t="s">
        <v>4953</v>
      </c>
      <c r="O597">
        <v>42112</v>
      </c>
      <c r="Q597" t="s">
        <v>4954</v>
      </c>
      <c r="T597" t="s">
        <v>2906</v>
      </c>
    </row>
    <row r="598" spans="1:20" x14ac:dyDescent="0.25">
      <c r="A598" t="s">
        <v>4955</v>
      </c>
      <c r="B598" s="41">
        <v>55480</v>
      </c>
      <c r="C598" t="s">
        <v>1811</v>
      </c>
      <c r="D598" t="s">
        <v>1808</v>
      </c>
      <c r="E598" t="s">
        <v>1892</v>
      </c>
      <c r="F598">
        <v>158.38516000000001</v>
      </c>
      <c r="G598">
        <v>6177.0212400000009</v>
      </c>
      <c r="H598" t="s">
        <v>4956</v>
      </c>
      <c r="I598" t="s">
        <v>4957</v>
      </c>
      <c r="J598" t="s">
        <v>4958</v>
      </c>
      <c r="K598" t="s">
        <v>2700</v>
      </c>
      <c r="L598" t="s">
        <v>2032</v>
      </c>
      <c r="M598" t="s">
        <v>2901</v>
      </c>
      <c r="N598" t="s">
        <v>4959</v>
      </c>
      <c r="O598">
        <v>42112</v>
      </c>
      <c r="Q598" t="s">
        <v>4960</v>
      </c>
      <c r="T598" t="s">
        <v>2906</v>
      </c>
    </row>
    <row r="599" spans="1:20" x14ac:dyDescent="0.25">
      <c r="A599" t="s">
        <v>1957</v>
      </c>
      <c r="B599" s="41">
        <v>55490</v>
      </c>
      <c r="C599" t="s">
        <v>1809</v>
      </c>
      <c r="D599" t="s">
        <v>17</v>
      </c>
      <c r="E599" t="s">
        <v>1896</v>
      </c>
      <c r="F599">
        <v>148.08000000000001</v>
      </c>
      <c r="G599">
        <v>5775.1200000000008</v>
      </c>
      <c r="H599" t="s">
        <v>2752</v>
      </c>
      <c r="I599" t="s">
        <v>2753</v>
      </c>
      <c r="J599" t="s">
        <v>4961</v>
      </c>
      <c r="K599" t="s">
        <v>2901</v>
      </c>
      <c r="L599" t="s">
        <v>2032</v>
      </c>
      <c r="M599" t="s">
        <v>2901</v>
      </c>
      <c r="N599" t="s">
        <v>4962</v>
      </c>
      <c r="O599">
        <v>42133</v>
      </c>
      <c r="Q599" t="s">
        <v>4963</v>
      </c>
      <c r="T599" t="s">
        <v>2906</v>
      </c>
    </row>
    <row r="600" spans="1:20" x14ac:dyDescent="0.25">
      <c r="A600" t="s">
        <v>1920</v>
      </c>
      <c r="B600" s="41">
        <v>55500</v>
      </c>
      <c r="C600" t="s">
        <v>4964</v>
      </c>
      <c r="D600" t="s">
        <v>28</v>
      </c>
      <c r="E600" t="s">
        <v>2754</v>
      </c>
      <c r="F600">
        <v>165.30940878163099</v>
      </c>
      <c r="G600">
        <v>6447.0669424836087</v>
      </c>
      <c r="H600" t="s">
        <v>2755</v>
      </c>
      <c r="I600" t="s">
        <v>2756</v>
      </c>
      <c r="J600" t="s">
        <v>4965</v>
      </c>
      <c r="K600" t="s">
        <v>2901</v>
      </c>
      <c r="L600" t="s">
        <v>1984</v>
      </c>
      <c r="M600" t="s">
        <v>2901</v>
      </c>
      <c r="N600" t="s">
        <v>4966</v>
      </c>
      <c r="O600">
        <v>42140</v>
      </c>
      <c r="Q600" t="s">
        <v>4967</v>
      </c>
      <c r="T600" t="s">
        <v>2906</v>
      </c>
    </row>
    <row r="601" spans="1:20" x14ac:dyDescent="0.25">
      <c r="A601" t="s">
        <v>4968</v>
      </c>
      <c r="B601" s="41">
        <v>55510</v>
      </c>
      <c r="C601" t="s">
        <v>4969</v>
      </c>
      <c r="D601" t="s">
        <v>13</v>
      </c>
      <c r="E601" t="s">
        <v>1902</v>
      </c>
      <c r="F601">
        <v>135.31</v>
      </c>
      <c r="G601">
        <v>5277.09</v>
      </c>
      <c r="H601" t="s">
        <v>4970</v>
      </c>
      <c r="I601" t="s">
        <v>4971</v>
      </c>
      <c r="J601" t="s">
        <v>4972</v>
      </c>
      <c r="K601" t="s">
        <v>2700</v>
      </c>
      <c r="L601" t="s">
        <v>1984</v>
      </c>
      <c r="M601" t="s">
        <v>2901</v>
      </c>
      <c r="N601" t="s">
        <v>4973</v>
      </c>
      <c r="O601">
        <v>42175</v>
      </c>
      <c r="Q601" t="s">
        <v>2901</v>
      </c>
      <c r="T601" t="s">
        <v>2901</v>
      </c>
    </row>
    <row r="602" spans="1:20" x14ac:dyDescent="0.25">
      <c r="A602" t="s">
        <v>1905</v>
      </c>
      <c r="B602" s="41">
        <v>55520</v>
      </c>
      <c r="C602" t="s">
        <v>4974</v>
      </c>
      <c r="D602" t="s">
        <v>53</v>
      </c>
      <c r="E602" t="s">
        <v>1902</v>
      </c>
      <c r="F602">
        <v>148.07946350543199</v>
      </c>
      <c r="G602">
        <v>5775.0990767118483</v>
      </c>
      <c r="H602" t="s">
        <v>2757</v>
      </c>
      <c r="I602" t="s">
        <v>2758</v>
      </c>
      <c r="J602" t="s">
        <v>4975</v>
      </c>
      <c r="K602" t="s">
        <v>2700</v>
      </c>
      <c r="L602" t="s">
        <v>1984</v>
      </c>
      <c r="M602" t="s">
        <v>2901</v>
      </c>
      <c r="N602" t="s">
        <v>4976</v>
      </c>
      <c r="O602">
        <v>42189</v>
      </c>
      <c r="Q602" t="s">
        <v>4977</v>
      </c>
      <c r="T602" t="s">
        <v>2906</v>
      </c>
    </row>
    <row r="603" spans="1:20" x14ac:dyDescent="0.25">
      <c r="A603" t="s">
        <v>4978</v>
      </c>
      <c r="B603" s="41">
        <v>55530</v>
      </c>
      <c r="C603" t="s">
        <v>4979</v>
      </c>
      <c r="D603" t="s">
        <v>13</v>
      </c>
      <c r="E603" t="s">
        <v>1902</v>
      </c>
      <c r="F603">
        <v>141.66999999999999</v>
      </c>
      <c r="G603">
        <v>5525.13</v>
      </c>
      <c r="H603" t="s">
        <v>4980</v>
      </c>
      <c r="I603" t="s">
        <v>4981</v>
      </c>
      <c r="J603" t="s">
        <v>4982</v>
      </c>
      <c r="K603" t="s">
        <v>4983</v>
      </c>
      <c r="L603" t="s">
        <v>1984</v>
      </c>
      <c r="M603" t="s">
        <v>2901</v>
      </c>
      <c r="N603" t="s">
        <v>4984</v>
      </c>
      <c r="O603">
        <v>42189</v>
      </c>
      <c r="Q603" t="s">
        <v>2901</v>
      </c>
      <c r="T603" t="s">
        <v>2901</v>
      </c>
    </row>
    <row r="604" spans="1:20" x14ac:dyDescent="0.25">
      <c r="A604" t="s">
        <v>1884</v>
      </c>
      <c r="B604" s="41">
        <v>55540</v>
      </c>
      <c r="C604" t="s">
        <v>1813</v>
      </c>
      <c r="D604" t="s">
        <v>13</v>
      </c>
      <c r="E604" t="s">
        <v>2759</v>
      </c>
      <c r="F604">
        <v>148.07584448009999</v>
      </c>
      <c r="G604">
        <v>5774.9579347238996</v>
      </c>
      <c r="H604" t="s">
        <v>2760</v>
      </c>
      <c r="I604" t="s">
        <v>2761</v>
      </c>
      <c r="J604" t="s">
        <v>4985</v>
      </c>
      <c r="K604" t="s">
        <v>2700</v>
      </c>
      <c r="L604" t="s">
        <v>1984</v>
      </c>
      <c r="M604" t="s">
        <v>2901</v>
      </c>
      <c r="N604" t="s">
        <v>4986</v>
      </c>
      <c r="O604">
        <v>42189</v>
      </c>
      <c r="Q604" t="s">
        <v>4987</v>
      </c>
      <c r="T604" t="s">
        <v>2906</v>
      </c>
    </row>
    <row r="605" spans="1:20" x14ac:dyDescent="0.25">
      <c r="A605" t="s">
        <v>4988</v>
      </c>
      <c r="B605" s="41">
        <v>55550</v>
      </c>
      <c r="C605" t="s">
        <v>4989</v>
      </c>
      <c r="D605" t="s">
        <v>55</v>
      </c>
      <c r="E605" t="s">
        <v>1902</v>
      </c>
      <c r="F605">
        <v>135.31412</v>
      </c>
      <c r="G605">
        <v>5277.2506800000001</v>
      </c>
      <c r="H605" t="s">
        <v>4990</v>
      </c>
      <c r="I605" t="s">
        <v>4991</v>
      </c>
      <c r="J605" t="s">
        <v>4992</v>
      </c>
      <c r="K605" t="s">
        <v>2700</v>
      </c>
      <c r="L605" t="s">
        <v>1984</v>
      </c>
      <c r="M605" t="s">
        <v>2901</v>
      </c>
      <c r="N605" t="s">
        <v>4993</v>
      </c>
      <c r="O605">
        <v>42189</v>
      </c>
      <c r="Q605" t="s">
        <v>2901</v>
      </c>
      <c r="T605" t="s">
        <v>2901</v>
      </c>
    </row>
    <row r="606" spans="1:20" x14ac:dyDescent="0.25">
      <c r="A606" t="s">
        <v>4994</v>
      </c>
      <c r="B606" s="41">
        <v>55560</v>
      </c>
      <c r="C606" t="s">
        <v>4995</v>
      </c>
      <c r="D606" t="s">
        <v>13</v>
      </c>
      <c r="E606" t="s">
        <v>1902</v>
      </c>
      <c r="F606">
        <v>135.31412</v>
      </c>
      <c r="G606">
        <v>5277.2506800000001</v>
      </c>
      <c r="H606" t="s">
        <v>4996</v>
      </c>
      <c r="I606" t="s">
        <v>4997</v>
      </c>
      <c r="J606" t="s">
        <v>4998</v>
      </c>
      <c r="K606" t="s">
        <v>2901</v>
      </c>
      <c r="L606" t="s">
        <v>1984</v>
      </c>
      <c r="M606" t="s">
        <v>2901</v>
      </c>
      <c r="N606" t="s">
        <v>4999</v>
      </c>
      <c r="O606">
        <v>42196</v>
      </c>
      <c r="Q606" t="s">
        <v>2901</v>
      </c>
      <c r="T606" t="s">
        <v>2901</v>
      </c>
    </row>
    <row r="607" spans="1:20" x14ac:dyDescent="0.25">
      <c r="A607" t="s">
        <v>1891</v>
      </c>
      <c r="B607" s="41">
        <v>55570</v>
      </c>
      <c r="C607" t="s">
        <v>5000</v>
      </c>
      <c r="D607" t="s">
        <v>13</v>
      </c>
      <c r="E607" t="s">
        <v>1902</v>
      </c>
      <c r="F607">
        <v>148.07946350543199</v>
      </c>
      <c r="G607">
        <v>5775.0990767118483</v>
      </c>
      <c r="H607" t="s">
        <v>2762</v>
      </c>
      <c r="I607" t="s">
        <v>2763</v>
      </c>
      <c r="J607" t="s">
        <v>5001</v>
      </c>
      <c r="K607" t="s">
        <v>2751</v>
      </c>
      <c r="L607" t="s">
        <v>1984</v>
      </c>
      <c r="M607" t="s">
        <v>2901</v>
      </c>
      <c r="N607" t="s">
        <v>5002</v>
      </c>
      <c r="O607">
        <v>42196</v>
      </c>
      <c r="Q607" t="s">
        <v>5003</v>
      </c>
      <c r="T607" t="s">
        <v>2906</v>
      </c>
    </row>
    <row r="608" spans="1:20" x14ac:dyDescent="0.25">
      <c r="A608" t="s">
        <v>5004</v>
      </c>
      <c r="B608" s="41">
        <v>55580</v>
      </c>
      <c r="C608" t="s">
        <v>5005</v>
      </c>
      <c r="D608" t="s">
        <v>18</v>
      </c>
      <c r="E608" t="s">
        <v>1902</v>
      </c>
      <c r="F608">
        <v>129.86000000000001</v>
      </c>
      <c r="G608">
        <v>5064.54</v>
      </c>
      <c r="H608" t="s">
        <v>5006</v>
      </c>
      <c r="I608" t="s">
        <v>5007</v>
      </c>
      <c r="J608" t="s">
        <v>5008</v>
      </c>
      <c r="K608" t="s">
        <v>2901</v>
      </c>
      <c r="L608" t="s">
        <v>1984</v>
      </c>
      <c r="M608" t="s">
        <v>2901</v>
      </c>
      <c r="N608" t="s">
        <v>5009</v>
      </c>
      <c r="O608">
        <v>42203</v>
      </c>
      <c r="Q608" t="s">
        <v>2901</v>
      </c>
      <c r="T608" t="s">
        <v>2901</v>
      </c>
    </row>
    <row r="609" spans="1:20" x14ac:dyDescent="0.25">
      <c r="A609" t="s">
        <v>1924</v>
      </c>
      <c r="B609" s="41">
        <v>55590</v>
      </c>
      <c r="C609" t="s">
        <v>5010</v>
      </c>
      <c r="D609" t="s">
        <v>13</v>
      </c>
      <c r="E609" t="s">
        <v>1902</v>
      </c>
      <c r="F609">
        <v>148.07830078000001</v>
      </c>
      <c r="G609">
        <v>5775.0537304200006</v>
      </c>
      <c r="H609" t="s">
        <v>2764</v>
      </c>
      <c r="I609" t="s">
        <v>2765</v>
      </c>
      <c r="J609" t="s">
        <v>5011</v>
      </c>
      <c r="K609" t="s">
        <v>2751</v>
      </c>
      <c r="L609" t="s">
        <v>1984</v>
      </c>
      <c r="M609" t="s">
        <v>2901</v>
      </c>
      <c r="N609" t="s">
        <v>5012</v>
      </c>
      <c r="O609">
        <v>42217</v>
      </c>
      <c r="Q609" t="s">
        <v>5013</v>
      </c>
      <c r="T609" t="s">
        <v>2906</v>
      </c>
    </row>
    <row r="610" spans="1:20" x14ac:dyDescent="0.25">
      <c r="A610" t="s">
        <v>1950</v>
      </c>
      <c r="B610" s="41">
        <v>55600</v>
      </c>
      <c r="C610" t="s">
        <v>5014</v>
      </c>
      <c r="D610" t="s">
        <v>28</v>
      </c>
      <c r="E610" t="s">
        <v>1902</v>
      </c>
      <c r="F610">
        <v>148.07495483043499</v>
      </c>
      <c r="G610">
        <v>5774.9232383869648</v>
      </c>
      <c r="H610" t="s">
        <v>2766</v>
      </c>
      <c r="I610" t="s">
        <v>2767</v>
      </c>
      <c r="J610" t="s">
        <v>5015</v>
      </c>
      <c r="K610" t="s">
        <v>2901</v>
      </c>
      <c r="L610" t="s">
        <v>1984</v>
      </c>
      <c r="M610" t="s">
        <v>2901</v>
      </c>
      <c r="N610" t="s">
        <v>5016</v>
      </c>
      <c r="O610">
        <v>42224</v>
      </c>
      <c r="Q610" t="s">
        <v>5017</v>
      </c>
      <c r="T610" t="s">
        <v>2906</v>
      </c>
    </row>
    <row r="611" spans="1:20" x14ac:dyDescent="0.25">
      <c r="A611" t="s">
        <v>1962</v>
      </c>
      <c r="B611" s="41">
        <v>55610</v>
      </c>
      <c r="C611" t="s">
        <v>1820</v>
      </c>
      <c r="D611" t="s">
        <v>32</v>
      </c>
      <c r="E611" t="s">
        <v>1902</v>
      </c>
      <c r="F611">
        <v>148.07830078000001</v>
      </c>
      <c r="G611">
        <v>5775.0537304200006</v>
      </c>
      <c r="H611" t="s">
        <v>2768</v>
      </c>
      <c r="I611" t="s">
        <v>2769</v>
      </c>
      <c r="J611" t="s">
        <v>5018</v>
      </c>
      <c r="K611" t="s">
        <v>2901</v>
      </c>
      <c r="L611" t="s">
        <v>1984</v>
      </c>
      <c r="M611" t="s">
        <v>2901</v>
      </c>
      <c r="N611" t="s">
        <v>5019</v>
      </c>
      <c r="O611">
        <v>42224</v>
      </c>
      <c r="Q611" t="s">
        <v>5020</v>
      </c>
      <c r="T611" t="s">
        <v>2906</v>
      </c>
    </row>
    <row r="612" spans="1:20" x14ac:dyDescent="0.25">
      <c r="A612" t="s">
        <v>5021</v>
      </c>
      <c r="B612" s="41">
        <v>55620</v>
      </c>
      <c r="C612" t="s">
        <v>5022</v>
      </c>
      <c r="D612" t="s">
        <v>1826</v>
      </c>
      <c r="E612" t="s">
        <v>2759</v>
      </c>
      <c r="F612">
        <v>129.86000000000001</v>
      </c>
      <c r="G612">
        <v>5064.54</v>
      </c>
      <c r="H612" t="s">
        <v>5023</v>
      </c>
      <c r="I612" t="s">
        <v>5024</v>
      </c>
      <c r="J612" t="s">
        <v>5025</v>
      </c>
      <c r="K612" t="s">
        <v>2901</v>
      </c>
      <c r="L612" t="s">
        <v>1984</v>
      </c>
      <c r="M612" t="s">
        <v>2901</v>
      </c>
      <c r="N612" t="s">
        <v>5026</v>
      </c>
      <c r="O612">
        <v>42231</v>
      </c>
      <c r="Q612" t="s">
        <v>2901</v>
      </c>
      <c r="T612" t="s">
        <v>2901</v>
      </c>
    </row>
    <row r="613" spans="1:20" x14ac:dyDescent="0.25">
      <c r="A613" t="s">
        <v>5027</v>
      </c>
      <c r="B613" s="41">
        <v>55630</v>
      </c>
      <c r="C613" t="s">
        <v>5028</v>
      </c>
      <c r="D613" t="s">
        <v>48</v>
      </c>
      <c r="E613" t="s">
        <v>2759</v>
      </c>
      <c r="F613">
        <v>135.31412</v>
      </c>
      <c r="G613">
        <v>5277.2506800000001</v>
      </c>
      <c r="H613" t="s">
        <v>5029</v>
      </c>
      <c r="I613" t="s">
        <v>5030</v>
      </c>
      <c r="J613" t="s">
        <v>5031</v>
      </c>
      <c r="K613" t="s">
        <v>2901</v>
      </c>
      <c r="L613" t="s">
        <v>1984</v>
      </c>
      <c r="M613" t="s">
        <v>2901</v>
      </c>
      <c r="N613" t="s">
        <v>5032</v>
      </c>
      <c r="O613">
        <v>42231</v>
      </c>
      <c r="Q613" t="s">
        <v>2901</v>
      </c>
      <c r="T613" t="s">
        <v>2901</v>
      </c>
    </row>
    <row r="614" spans="1:20" x14ac:dyDescent="0.25">
      <c r="A614" t="s">
        <v>5033</v>
      </c>
      <c r="B614" s="41">
        <v>55640</v>
      </c>
      <c r="C614" t="s">
        <v>5034</v>
      </c>
      <c r="D614" t="s">
        <v>13</v>
      </c>
      <c r="E614" t="s">
        <v>1902</v>
      </c>
      <c r="F614">
        <v>135.31</v>
      </c>
      <c r="G614">
        <v>5277.09</v>
      </c>
      <c r="H614" t="s">
        <v>5035</v>
      </c>
      <c r="I614" t="s">
        <v>5036</v>
      </c>
      <c r="J614" t="s">
        <v>5037</v>
      </c>
      <c r="K614" t="s">
        <v>4983</v>
      </c>
      <c r="L614" t="s">
        <v>1984</v>
      </c>
      <c r="M614" t="s">
        <v>2901</v>
      </c>
      <c r="N614" t="s">
        <v>5038</v>
      </c>
      <c r="O614">
        <v>42238</v>
      </c>
      <c r="Q614" t="s">
        <v>2901</v>
      </c>
      <c r="T614" t="s">
        <v>2901</v>
      </c>
    </row>
    <row r="615" spans="1:20" x14ac:dyDescent="0.25">
      <c r="A615" t="s">
        <v>1918</v>
      </c>
      <c r="B615" s="41">
        <v>55650</v>
      </c>
      <c r="C615" t="s">
        <v>5039</v>
      </c>
      <c r="D615" t="s">
        <v>28</v>
      </c>
      <c r="E615" t="s">
        <v>2371</v>
      </c>
      <c r="F615">
        <v>158.40551113521201</v>
      </c>
      <c r="G615">
        <v>6177.8149342732686</v>
      </c>
      <c r="H615" t="s">
        <v>2770</v>
      </c>
      <c r="I615" t="s">
        <v>2771</v>
      </c>
      <c r="J615" t="s">
        <v>5040</v>
      </c>
      <c r="K615" t="s">
        <v>2751</v>
      </c>
      <c r="L615" t="s">
        <v>1984</v>
      </c>
      <c r="M615" t="s">
        <v>2901</v>
      </c>
      <c r="N615" t="s">
        <v>5041</v>
      </c>
      <c r="O615">
        <v>42245</v>
      </c>
      <c r="Q615" t="s">
        <v>5042</v>
      </c>
      <c r="T615" t="s">
        <v>2906</v>
      </c>
    </row>
    <row r="616" spans="1:20" x14ac:dyDescent="0.25">
      <c r="A616" t="s">
        <v>1960</v>
      </c>
      <c r="B616" s="41">
        <v>55660</v>
      </c>
      <c r="C616" t="s">
        <v>5043</v>
      </c>
      <c r="D616" t="s">
        <v>18</v>
      </c>
      <c r="E616" t="s">
        <v>1902</v>
      </c>
      <c r="F616">
        <v>148.07946350543199</v>
      </c>
      <c r="G616">
        <v>5775.0990767118483</v>
      </c>
      <c r="H616" t="s">
        <v>2772</v>
      </c>
      <c r="I616" t="s">
        <v>2773</v>
      </c>
      <c r="J616" t="s">
        <v>5044</v>
      </c>
      <c r="K616" t="s">
        <v>2901</v>
      </c>
      <c r="L616" t="s">
        <v>1984</v>
      </c>
      <c r="M616" t="s">
        <v>2901</v>
      </c>
      <c r="N616" t="s">
        <v>5045</v>
      </c>
      <c r="O616">
        <v>42252</v>
      </c>
      <c r="Q616" t="s">
        <v>5046</v>
      </c>
      <c r="T616" t="s">
        <v>2906</v>
      </c>
    </row>
    <row r="617" spans="1:20" x14ac:dyDescent="0.25">
      <c r="A617" t="s">
        <v>5047</v>
      </c>
      <c r="B617" s="41">
        <v>55670</v>
      </c>
      <c r="C617" t="s">
        <v>1818</v>
      </c>
      <c r="D617" t="s">
        <v>18</v>
      </c>
      <c r="E617" t="s">
        <v>1902</v>
      </c>
      <c r="F617">
        <v>148.07830078000001</v>
      </c>
      <c r="G617">
        <v>5775.0537304200006</v>
      </c>
      <c r="H617" t="s">
        <v>5048</v>
      </c>
      <c r="I617" t="s">
        <v>5049</v>
      </c>
      <c r="J617" t="s">
        <v>5050</v>
      </c>
      <c r="K617" t="s">
        <v>2901</v>
      </c>
      <c r="L617" t="s">
        <v>1984</v>
      </c>
      <c r="M617" t="s">
        <v>2901</v>
      </c>
      <c r="N617" t="s">
        <v>5051</v>
      </c>
      <c r="O617">
        <v>42252</v>
      </c>
      <c r="Q617" t="s">
        <v>5052</v>
      </c>
      <c r="T617" t="s">
        <v>2906</v>
      </c>
    </row>
    <row r="618" spans="1:20" x14ac:dyDescent="0.25">
      <c r="A618" t="s">
        <v>1916</v>
      </c>
      <c r="B618" s="41">
        <v>55680</v>
      </c>
      <c r="C618" t="s">
        <v>5053</v>
      </c>
      <c r="D618" t="s">
        <v>53</v>
      </c>
      <c r="E618" t="s">
        <v>1902</v>
      </c>
      <c r="F618">
        <v>148.07584448009999</v>
      </c>
      <c r="G618">
        <v>5774.9579347238996</v>
      </c>
      <c r="H618" t="s">
        <v>2774</v>
      </c>
      <c r="I618" t="s">
        <v>2775</v>
      </c>
      <c r="J618" t="s">
        <v>5054</v>
      </c>
      <c r="K618" t="s">
        <v>2901</v>
      </c>
      <c r="L618" t="s">
        <v>1984</v>
      </c>
      <c r="M618" t="s">
        <v>2901</v>
      </c>
      <c r="N618" t="s">
        <v>5055</v>
      </c>
      <c r="O618">
        <v>42259</v>
      </c>
      <c r="Q618" t="s">
        <v>5056</v>
      </c>
      <c r="T618" t="s">
        <v>2906</v>
      </c>
    </row>
    <row r="619" spans="1:20" x14ac:dyDescent="0.25">
      <c r="A619" t="s">
        <v>1887</v>
      </c>
      <c r="B619" s="41">
        <v>55690</v>
      </c>
      <c r="C619" t="s">
        <v>1814</v>
      </c>
      <c r="D619" t="s">
        <v>50</v>
      </c>
      <c r="E619" t="s">
        <v>1902</v>
      </c>
      <c r="F619">
        <v>148.07830078000001</v>
      </c>
      <c r="G619">
        <v>5775.0537304200006</v>
      </c>
      <c r="H619" t="s">
        <v>2776</v>
      </c>
      <c r="I619" t="s">
        <v>2777</v>
      </c>
      <c r="J619" t="s">
        <v>5057</v>
      </c>
      <c r="K619" t="s">
        <v>2901</v>
      </c>
      <c r="L619" t="s">
        <v>1984</v>
      </c>
      <c r="M619" t="s">
        <v>2901</v>
      </c>
      <c r="N619" t="s">
        <v>5058</v>
      </c>
      <c r="O619">
        <v>42308</v>
      </c>
      <c r="Q619" t="s">
        <v>5059</v>
      </c>
      <c r="T619" t="s">
        <v>2906</v>
      </c>
    </row>
    <row r="620" spans="1:20" x14ac:dyDescent="0.25">
      <c r="A620" t="s">
        <v>1941</v>
      </c>
      <c r="B620" s="41">
        <v>55700</v>
      </c>
      <c r="C620" t="s">
        <v>1819</v>
      </c>
      <c r="D620" t="s">
        <v>1826</v>
      </c>
      <c r="E620" t="s">
        <v>1902</v>
      </c>
      <c r="F620">
        <v>148.07830078000001</v>
      </c>
      <c r="G620">
        <v>5775.0537304200006</v>
      </c>
      <c r="H620" t="s">
        <v>2778</v>
      </c>
      <c r="I620" t="s">
        <v>2779</v>
      </c>
      <c r="J620" t="s">
        <v>5060</v>
      </c>
      <c r="K620" t="s">
        <v>2901</v>
      </c>
      <c r="L620" t="s">
        <v>1984</v>
      </c>
      <c r="M620" t="s">
        <v>2901</v>
      </c>
      <c r="N620" t="s">
        <v>5061</v>
      </c>
      <c r="O620">
        <v>42322</v>
      </c>
      <c r="Q620" t="s">
        <v>5062</v>
      </c>
      <c r="T620" t="s">
        <v>2906</v>
      </c>
    </row>
    <row r="621" spans="1:20" x14ac:dyDescent="0.25">
      <c r="A621" t="s">
        <v>5063</v>
      </c>
      <c r="B621" s="41">
        <v>55710</v>
      </c>
      <c r="C621" t="s">
        <v>1843</v>
      </c>
      <c r="D621" t="s">
        <v>13</v>
      </c>
      <c r="E621" t="s">
        <v>1902</v>
      </c>
      <c r="F621">
        <v>148.08000000000001</v>
      </c>
      <c r="G621">
        <v>5775.1200000000008</v>
      </c>
      <c r="H621" t="s">
        <v>5064</v>
      </c>
      <c r="I621" t="s">
        <v>5065</v>
      </c>
      <c r="J621" t="s">
        <v>5066</v>
      </c>
      <c r="K621" t="s">
        <v>2700</v>
      </c>
      <c r="L621" t="s">
        <v>1984</v>
      </c>
      <c r="M621" t="s">
        <v>2901</v>
      </c>
      <c r="N621" t="s">
        <v>5067</v>
      </c>
      <c r="O621">
        <v>42378</v>
      </c>
      <c r="Q621" t="s">
        <v>2901</v>
      </c>
      <c r="T621" t="s">
        <v>2901</v>
      </c>
    </row>
    <row r="622" spans="1:20" x14ac:dyDescent="0.25">
      <c r="A622" t="s">
        <v>1926</v>
      </c>
      <c r="B622" s="41">
        <v>55720</v>
      </c>
      <c r="C622" t="s">
        <v>1817</v>
      </c>
      <c r="D622" t="s">
        <v>1874</v>
      </c>
      <c r="E622" t="s">
        <v>1902</v>
      </c>
      <c r="F622">
        <v>148.08000000000001</v>
      </c>
      <c r="G622">
        <v>5775.1200000000008</v>
      </c>
      <c r="H622" t="s">
        <v>2780</v>
      </c>
      <c r="I622" t="s">
        <v>2781</v>
      </c>
      <c r="J622" t="s">
        <v>5068</v>
      </c>
      <c r="K622" t="s">
        <v>2751</v>
      </c>
      <c r="L622" t="s">
        <v>1984</v>
      </c>
      <c r="M622" t="s">
        <v>2901</v>
      </c>
      <c r="N622" t="s">
        <v>5069</v>
      </c>
      <c r="O622">
        <v>42539</v>
      </c>
      <c r="Q622" t="s">
        <v>5070</v>
      </c>
      <c r="T622" t="s">
        <v>2906</v>
      </c>
    </row>
    <row r="623" spans="1:20" x14ac:dyDescent="0.25">
      <c r="A623" t="s">
        <v>1921</v>
      </c>
      <c r="B623" s="41">
        <v>55730</v>
      </c>
      <c r="C623" t="s">
        <v>5071</v>
      </c>
      <c r="D623" t="s">
        <v>53</v>
      </c>
      <c r="E623" t="s">
        <v>1902</v>
      </c>
      <c r="F623">
        <v>148.07495483043499</v>
      </c>
      <c r="G623">
        <v>5774.9232383869648</v>
      </c>
      <c r="H623" t="s">
        <v>2782</v>
      </c>
      <c r="I623" t="s">
        <v>2783</v>
      </c>
      <c r="J623" t="s">
        <v>5072</v>
      </c>
      <c r="K623" t="s">
        <v>2901</v>
      </c>
      <c r="L623" t="s">
        <v>1984</v>
      </c>
      <c r="M623" t="s">
        <v>2901</v>
      </c>
      <c r="N623" t="s">
        <v>5073</v>
      </c>
      <c r="O623">
        <v>42588</v>
      </c>
      <c r="Q623" t="s">
        <v>5074</v>
      </c>
      <c r="T623" t="s">
        <v>2906</v>
      </c>
    </row>
    <row r="624" spans="1:20" x14ac:dyDescent="0.25">
      <c r="A624" t="s">
        <v>5075</v>
      </c>
      <c r="B624" s="41">
        <v>55740</v>
      </c>
      <c r="C624" t="s">
        <v>1830</v>
      </c>
      <c r="D624" t="s">
        <v>17</v>
      </c>
      <c r="E624" t="s">
        <v>1896</v>
      </c>
      <c r="F624">
        <v>148.08000000000001</v>
      </c>
      <c r="G624">
        <v>5775.1200000000008</v>
      </c>
      <c r="H624" t="s">
        <v>5076</v>
      </c>
      <c r="I624" t="s">
        <v>5077</v>
      </c>
      <c r="J624" t="s">
        <v>4803</v>
      </c>
      <c r="K624" t="s">
        <v>2901</v>
      </c>
      <c r="L624" t="s">
        <v>2032</v>
      </c>
      <c r="M624" t="s">
        <v>2901</v>
      </c>
      <c r="N624" t="s">
        <v>5078</v>
      </c>
      <c r="O624">
        <v>42763</v>
      </c>
      <c r="Q624" t="s">
        <v>5079</v>
      </c>
      <c r="T624" t="s">
        <v>2906</v>
      </c>
    </row>
    <row r="625" spans="1:20" x14ac:dyDescent="0.25">
      <c r="A625" t="s">
        <v>5080</v>
      </c>
      <c r="B625" s="41">
        <v>55750</v>
      </c>
      <c r="C625" t="s">
        <v>5081</v>
      </c>
      <c r="D625" t="s">
        <v>28</v>
      </c>
      <c r="E625" t="s">
        <v>1902</v>
      </c>
      <c r="F625">
        <v>142.52001999999999</v>
      </c>
      <c r="G625">
        <v>5558.28078</v>
      </c>
      <c r="H625" t="s">
        <v>5082</v>
      </c>
      <c r="I625" t="s">
        <v>5083</v>
      </c>
      <c r="J625" t="s">
        <v>3069</v>
      </c>
      <c r="K625" t="s">
        <v>2901</v>
      </c>
      <c r="L625" t="s">
        <v>1984</v>
      </c>
      <c r="M625" t="s">
        <v>2901</v>
      </c>
      <c r="N625" t="s">
        <v>5084</v>
      </c>
      <c r="O625">
        <v>42770</v>
      </c>
      <c r="Q625" t="s">
        <v>5085</v>
      </c>
      <c r="T625" t="s">
        <v>2906</v>
      </c>
    </row>
    <row r="626" spans="1:20" x14ac:dyDescent="0.25">
      <c r="A626" t="s">
        <v>1951</v>
      </c>
      <c r="B626" s="41">
        <v>55760</v>
      </c>
      <c r="C626" t="s">
        <v>1831</v>
      </c>
      <c r="D626" t="s">
        <v>17</v>
      </c>
      <c r="E626" t="s">
        <v>1896</v>
      </c>
      <c r="F626">
        <v>148.08000000000001</v>
      </c>
      <c r="G626">
        <v>5775.1200000000008</v>
      </c>
      <c r="H626" t="s">
        <v>2784</v>
      </c>
      <c r="I626" t="s">
        <v>2785</v>
      </c>
      <c r="J626" t="s">
        <v>5086</v>
      </c>
      <c r="K626" t="s">
        <v>2901</v>
      </c>
      <c r="L626" t="s">
        <v>2032</v>
      </c>
      <c r="M626" t="s">
        <v>2901</v>
      </c>
      <c r="N626" t="s">
        <v>5087</v>
      </c>
      <c r="O626">
        <v>42798</v>
      </c>
      <c r="Q626" t="s">
        <v>5088</v>
      </c>
      <c r="T626" t="s">
        <v>2906</v>
      </c>
    </row>
    <row r="627" spans="1:20" x14ac:dyDescent="0.25">
      <c r="A627" t="s">
        <v>1959</v>
      </c>
      <c r="B627" s="41">
        <v>55770</v>
      </c>
      <c r="C627" t="s">
        <v>1829</v>
      </c>
      <c r="D627" t="s">
        <v>20</v>
      </c>
      <c r="E627" t="s">
        <v>1902</v>
      </c>
      <c r="F627">
        <v>148.07830078000001</v>
      </c>
      <c r="G627">
        <v>5775.0537304200006</v>
      </c>
      <c r="H627" t="s">
        <v>2786</v>
      </c>
      <c r="I627" t="s">
        <v>2787</v>
      </c>
      <c r="J627" t="s">
        <v>5089</v>
      </c>
      <c r="K627" t="s">
        <v>2901</v>
      </c>
      <c r="L627" t="s">
        <v>1984</v>
      </c>
      <c r="M627" t="s">
        <v>2901</v>
      </c>
      <c r="N627" t="s">
        <v>5090</v>
      </c>
      <c r="O627">
        <v>42798</v>
      </c>
      <c r="Q627" t="s">
        <v>5091</v>
      </c>
      <c r="T627" t="s">
        <v>2906</v>
      </c>
    </row>
    <row r="628" spans="1:20" x14ac:dyDescent="0.25">
      <c r="A628" t="s">
        <v>1909</v>
      </c>
      <c r="B628" s="41">
        <v>55780</v>
      </c>
      <c r="C628" t="s">
        <v>1833</v>
      </c>
      <c r="D628" t="s">
        <v>50</v>
      </c>
      <c r="E628" t="s">
        <v>1902</v>
      </c>
      <c r="F628">
        <v>148.07830078000001</v>
      </c>
      <c r="G628">
        <v>5775.0537304200006</v>
      </c>
      <c r="H628" t="s">
        <v>2788</v>
      </c>
      <c r="I628" t="s">
        <v>2789</v>
      </c>
      <c r="J628" t="s">
        <v>5092</v>
      </c>
      <c r="K628" t="s">
        <v>2901</v>
      </c>
      <c r="L628" t="s">
        <v>1984</v>
      </c>
      <c r="M628" t="s">
        <v>2901</v>
      </c>
      <c r="N628" t="s">
        <v>5093</v>
      </c>
      <c r="O628">
        <v>42826</v>
      </c>
      <c r="Q628" t="s">
        <v>5094</v>
      </c>
      <c r="T628" t="s">
        <v>2906</v>
      </c>
    </row>
    <row r="629" spans="1:20" x14ac:dyDescent="0.25">
      <c r="A629" t="s">
        <v>1934</v>
      </c>
      <c r="B629" s="41">
        <v>55790</v>
      </c>
      <c r="C629" t="s">
        <v>5095</v>
      </c>
      <c r="D629" t="s">
        <v>1808</v>
      </c>
      <c r="E629" t="s">
        <v>1892</v>
      </c>
      <c r="F629">
        <v>158.38430801999999</v>
      </c>
      <c r="G629">
        <v>6176.9880127800006</v>
      </c>
      <c r="H629" t="s">
        <v>2790</v>
      </c>
      <c r="I629" t="s">
        <v>2791</v>
      </c>
      <c r="J629" t="s">
        <v>5096</v>
      </c>
      <c r="K629" t="s">
        <v>2901</v>
      </c>
      <c r="L629" t="s">
        <v>2032</v>
      </c>
      <c r="M629" t="s">
        <v>2901</v>
      </c>
      <c r="N629" t="s">
        <v>5097</v>
      </c>
      <c r="O629">
        <v>42833</v>
      </c>
      <c r="Q629" t="s">
        <v>5098</v>
      </c>
      <c r="T629" t="s">
        <v>2906</v>
      </c>
    </row>
    <row r="630" spans="1:20" x14ac:dyDescent="0.25">
      <c r="A630" t="s">
        <v>1922</v>
      </c>
      <c r="B630" s="41">
        <v>55800</v>
      </c>
      <c r="C630" t="s">
        <v>1834</v>
      </c>
      <c r="D630" t="s">
        <v>48</v>
      </c>
      <c r="E630" t="s">
        <v>1902</v>
      </c>
      <c r="F630">
        <v>148.07830078000001</v>
      </c>
      <c r="G630">
        <v>5775.0537304200006</v>
      </c>
      <c r="H630" t="s">
        <v>2792</v>
      </c>
      <c r="I630" t="s">
        <v>2793</v>
      </c>
      <c r="J630" t="s">
        <v>5099</v>
      </c>
      <c r="K630" t="s">
        <v>2901</v>
      </c>
      <c r="L630" t="s">
        <v>1984</v>
      </c>
      <c r="M630" t="s">
        <v>2901</v>
      </c>
      <c r="N630" t="s">
        <v>5100</v>
      </c>
      <c r="O630">
        <v>42840</v>
      </c>
      <c r="Q630" t="s">
        <v>5101</v>
      </c>
      <c r="T630" t="s">
        <v>2906</v>
      </c>
    </row>
    <row r="631" spans="1:20" x14ac:dyDescent="0.25">
      <c r="A631" t="s">
        <v>1961</v>
      </c>
      <c r="B631" s="41">
        <v>55810</v>
      </c>
      <c r="C631" t="s">
        <v>1832</v>
      </c>
      <c r="D631" t="s">
        <v>17</v>
      </c>
      <c r="E631" t="s">
        <v>1896</v>
      </c>
      <c r="F631">
        <v>148.08000000000001</v>
      </c>
      <c r="G631">
        <v>5775.1200000000008</v>
      </c>
      <c r="H631" t="s">
        <v>2794</v>
      </c>
      <c r="I631" t="s">
        <v>2795</v>
      </c>
      <c r="J631" t="s">
        <v>5102</v>
      </c>
      <c r="K631" t="s">
        <v>2901</v>
      </c>
      <c r="L631" t="s">
        <v>2032</v>
      </c>
      <c r="M631" t="s">
        <v>2901</v>
      </c>
      <c r="N631" t="s">
        <v>5103</v>
      </c>
      <c r="O631">
        <v>42853</v>
      </c>
      <c r="Q631" t="s">
        <v>5104</v>
      </c>
      <c r="T631" t="s">
        <v>2906</v>
      </c>
    </row>
    <row r="632" spans="1:20" x14ac:dyDescent="0.25">
      <c r="A632" t="s">
        <v>1939</v>
      </c>
      <c r="B632" s="41">
        <v>55820</v>
      </c>
      <c r="C632" t="s">
        <v>1848</v>
      </c>
      <c r="D632" t="s">
        <v>50</v>
      </c>
      <c r="E632" t="s">
        <v>1902</v>
      </c>
      <c r="F632">
        <v>148.07828000000001</v>
      </c>
      <c r="G632">
        <v>5775.0529200000001</v>
      </c>
      <c r="H632" t="s">
        <v>2796</v>
      </c>
      <c r="I632" t="s">
        <v>2797</v>
      </c>
      <c r="J632" t="s">
        <v>5105</v>
      </c>
      <c r="K632" t="s">
        <v>2901</v>
      </c>
      <c r="L632" t="s">
        <v>1984</v>
      </c>
      <c r="M632" t="s">
        <v>2798</v>
      </c>
      <c r="N632" t="s">
        <v>5106</v>
      </c>
      <c r="O632">
        <v>42910</v>
      </c>
      <c r="Q632" t="s">
        <v>5107</v>
      </c>
      <c r="T632" t="s">
        <v>2906</v>
      </c>
    </row>
    <row r="633" spans="1:20" x14ac:dyDescent="0.25">
      <c r="A633" t="s">
        <v>5108</v>
      </c>
      <c r="B633" s="41">
        <v>55830</v>
      </c>
      <c r="C633" t="s">
        <v>1863</v>
      </c>
      <c r="D633" t="s">
        <v>1808</v>
      </c>
      <c r="E633" t="s">
        <v>1892</v>
      </c>
      <c r="F633">
        <v>158.38999999999999</v>
      </c>
      <c r="G633">
        <v>6177.2099999999991</v>
      </c>
      <c r="H633" t="s">
        <v>5109</v>
      </c>
      <c r="I633" t="s">
        <v>5110</v>
      </c>
      <c r="J633" t="s">
        <v>5111</v>
      </c>
      <c r="K633" t="s">
        <v>2901</v>
      </c>
      <c r="L633" t="s">
        <v>2032</v>
      </c>
      <c r="M633" t="s">
        <v>5112</v>
      </c>
      <c r="N633" t="s">
        <v>5113</v>
      </c>
      <c r="O633">
        <v>42910</v>
      </c>
      <c r="Q633" t="s">
        <v>2901</v>
      </c>
      <c r="T633" t="s">
        <v>2906</v>
      </c>
    </row>
    <row r="634" spans="1:20" x14ac:dyDescent="0.25">
      <c r="A634" t="s">
        <v>1883</v>
      </c>
      <c r="B634" s="41">
        <v>55840</v>
      </c>
      <c r="C634" t="s">
        <v>5114</v>
      </c>
      <c r="D634" t="s">
        <v>50</v>
      </c>
      <c r="E634" t="s">
        <v>1933</v>
      </c>
      <c r="F634">
        <v>134.33000000000001</v>
      </c>
      <c r="G634">
        <v>5238.8700000000008</v>
      </c>
      <c r="H634" t="s">
        <v>2799</v>
      </c>
      <c r="I634" t="s">
        <v>2800</v>
      </c>
      <c r="J634" t="s">
        <v>5115</v>
      </c>
      <c r="K634" t="s">
        <v>2751</v>
      </c>
      <c r="L634" t="s">
        <v>1984</v>
      </c>
      <c r="M634" t="s">
        <v>2801</v>
      </c>
      <c r="N634" t="s">
        <v>5116</v>
      </c>
      <c r="O634">
        <v>42938</v>
      </c>
      <c r="Q634" t="s">
        <v>5117</v>
      </c>
      <c r="T634" t="s">
        <v>2906</v>
      </c>
    </row>
    <row r="635" spans="1:20" x14ac:dyDescent="0.25">
      <c r="A635" t="s">
        <v>1908</v>
      </c>
      <c r="B635" s="41">
        <v>55850</v>
      </c>
      <c r="C635" t="s">
        <v>1860</v>
      </c>
      <c r="D635" t="s">
        <v>17</v>
      </c>
      <c r="E635" t="s">
        <v>1896</v>
      </c>
      <c r="F635">
        <v>148.08000000000001</v>
      </c>
      <c r="G635">
        <v>5775.1200000000008</v>
      </c>
      <c r="H635" t="s">
        <v>2802</v>
      </c>
      <c r="I635" t="s">
        <v>2803</v>
      </c>
      <c r="J635" t="s">
        <v>5118</v>
      </c>
      <c r="K635" t="s">
        <v>2901</v>
      </c>
      <c r="L635" t="s">
        <v>2032</v>
      </c>
      <c r="M635" t="s">
        <v>2804</v>
      </c>
      <c r="N635" t="s">
        <v>5119</v>
      </c>
      <c r="O635">
        <v>42945</v>
      </c>
      <c r="Q635" t="s">
        <v>5120</v>
      </c>
      <c r="T635" t="s">
        <v>2906</v>
      </c>
    </row>
    <row r="636" spans="1:20" x14ac:dyDescent="0.25">
      <c r="A636" t="s">
        <v>1949</v>
      </c>
      <c r="B636" s="41">
        <v>55860</v>
      </c>
      <c r="C636" t="s">
        <v>1838</v>
      </c>
      <c r="D636" t="s">
        <v>2121</v>
      </c>
      <c r="E636" t="s">
        <v>1892</v>
      </c>
      <c r="F636">
        <v>158.38999999999999</v>
      </c>
      <c r="G636">
        <v>6177.2099999999991</v>
      </c>
      <c r="H636" t="s">
        <v>2805</v>
      </c>
      <c r="I636" t="s">
        <v>2806</v>
      </c>
      <c r="J636" t="s">
        <v>5121</v>
      </c>
      <c r="K636" t="s">
        <v>2700</v>
      </c>
      <c r="L636" t="s">
        <v>2032</v>
      </c>
      <c r="M636" t="s">
        <v>2807</v>
      </c>
      <c r="N636" t="s">
        <v>5122</v>
      </c>
      <c r="O636">
        <v>42945</v>
      </c>
      <c r="Q636" t="s">
        <v>5123</v>
      </c>
      <c r="T636" t="s">
        <v>2906</v>
      </c>
    </row>
    <row r="637" spans="1:20" x14ac:dyDescent="0.25">
      <c r="A637" t="s">
        <v>5124</v>
      </c>
      <c r="B637" s="41">
        <v>55870</v>
      </c>
      <c r="C637" t="s">
        <v>5125</v>
      </c>
      <c r="D637" t="s">
        <v>50</v>
      </c>
      <c r="E637" t="s">
        <v>1902</v>
      </c>
      <c r="F637">
        <v>142.52000000000001</v>
      </c>
      <c r="G637">
        <v>5558.2800000000007</v>
      </c>
      <c r="H637" t="s">
        <v>5126</v>
      </c>
      <c r="I637" t="s">
        <v>5127</v>
      </c>
      <c r="J637" t="s">
        <v>5128</v>
      </c>
      <c r="K637" t="s">
        <v>2901</v>
      </c>
      <c r="L637" t="s">
        <v>1984</v>
      </c>
      <c r="M637" t="s">
        <v>5129</v>
      </c>
      <c r="N637" t="s">
        <v>5130</v>
      </c>
      <c r="O637">
        <v>42952</v>
      </c>
      <c r="Q637" t="s">
        <v>2901</v>
      </c>
      <c r="T637" t="s">
        <v>2906</v>
      </c>
    </row>
    <row r="638" spans="1:20" x14ac:dyDescent="0.25">
      <c r="A638" t="s">
        <v>1930</v>
      </c>
      <c r="B638" s="41">
        <v>55880</v>
      </c>
      <c r="C638" t="s">
        <v>1864</v>
      </c>
      <c r="D638" t="s">
        <v>17</v>
      </c>
      <c r="E638" t="s">
        <v>1933</v>
      </c>
      <c r="F638">
        <v>134.33231000000001</v>
      </c>
      <c r="G638">
        <v>5238.9600900000005</v>
      </c>
      <c r="H638" t="s">
        <v>2808</v>
      </c>
      <c r="I638" t="s">
        <v>2809</v>
      </c>
      <c r="J638" t="s">
        <v>5025</v>
      </c>
      <c r="K638" t="s">
        <v>2901</v>
      </c>
      <c r="L638" t="s">
        <v>2032</v>
      </c>
      <c r="M638" t="s">
        <v>2810</v>
      </c>
      <c r="N638" t="s">
        <v>5131</v>
      </c>
      <c r="O638">
        <v>42965</v>
      </c>
      <c r="Q638" t="s">
        <v>5132</v>
      </c>
      <c r="T638" t="s">
        <v>2906</v>
      </c>
    </row>
    <row r="639" spans="1:20" x14ac:dyDescent="0.25">
      <c r="A639" t="s">
        <v>1942</v>
      </c>
      <c r="B639" s="41">
        <v>55890</v>
      </c>
      <c r="C639" t="s">
        <v>1837</v>
      </c>
      <c r="D639" t="s">
        <v>17</v>
      </c>
      <c r="E639" t="s">
        <v>1896</v>
      </c>
      <c r="F639">
        <v>134.33000000000001</v>
      </c>
      <c r="G639">
        <v>5238.8700000000008</v>
      </c>
      <c r="H639" t="s">
        <v>2811</v>
      </c>
      <c r="I639" t="s">
        <v>2812</v>
      </c>
      <c r="J639" t="s">
        <v>5133</v>
      </c>
      <c r="K639" t="s">
        <v>2901</v>
      </c>
      <c r="L639" t="s">
        <v>2032</v>
      </c>
      <c r="M639" t="s">
        <v>2813</v>
      </c>
      <c r="N639" t="s">
        <v>5134</v>
      </c>
      <c r="O639">
        <v>42980</v>
      </c>
      <c r="Q639" t="s">
        <v>5135</v>
      </c>
      <c r="T639" t="s">
        <v>2906</v>
      </c>
    </row>
    <row r="640" spans="1:20" x14ac:dyDescent="0.25">
      <c r="A640" t="s">
        <v>5136</v>
      </c>
      <c r="B640" s="41">
        <v>55900</v>
      </c>
      <c r="C640" t="s">
        <v>1836</v>
      </c>
      <c r="D640" t="s">
        <v>1808</v>
      </c>
      <c r="E640" t="s">
        <v>1892</v>
      </c>
      <c r="F640">
        <v>158.38516000000001</v>
      </c>
      <c r="G640">
        <v>6177.0212400000009</v>
      </c>
      <c r="H640" t="s">
        <v>5137</v>
      </c>
      <c r="I640" t="s">
        <v>5138</v>
      </c>
      <c r="J640" t="s">
        <v>5139</v>
      </c>
      <c r="K640" t="s">
        <v>2901</v>
      </c>
      <c r="L640" t="s">
        <v>2032</v>
      </c>
      <c r="M640" t="s">
        <v>5140</v>
      </c>
      <c r="N640" t="s">
        <v>5141</v>
      </c>
      <c r="O640">
        <v>43001</v>
      </c>
      <c r="Q640" t="s">
        <v>5142</v>
      </c>
      <c r="T640" t="s">
        <v>2906</v>
      </c>
    </row>
    <row r="641" spans="1:20" x14ac:dyDescent="0.25">
      <c r="A641" t="s">
        <v>5143</v>
      </c>
      <c r="B641" s="41">
        <v>55910</v>
      </c>
      <c r="C641" t="s">
        <v>1835</v>
      </c>
      <c r="D641" t="s">
        <v>1808</v>
      </c>
      <c r="E641" t="s">
        <v>1892</v>
      </c>
      <c r="F641">
        <v>158.38516000000001</v>
      </c>
      <c r="G641">
        <v>6177.0212400000009</v>
      </c>
      <c r="H641" t="s">
        <v>5144</v>
      </c>
      <c r="I641" t="s">
        <v>5145</v>
      </c>
      <c r="J641" t="s">
        <v>5146</v>
      </c>
      <c r="K641" t="s">
        <v>2901</v>
      </c>
      <c r="L641" t="s">
        <v>2032</v>
      </c>
      <c r="M641" t="s">
        <v>5147</v>
      </c>
      <c r="N641" t="s">
        <v>5148</v>
      </c>
      <c r="O641">
        <v>43001</v>
      </c>
      <c r="Q641" t="s">
        <v>5149</v>
      </c>
      <c r="T641" t="s">
        <v>2906</v>
      </c>
    </row>
    <row r="642" spans="1:20" x14ac:dyDescent="0.25">
      <c r="A642" t="s">
        <v>5150</v>
      </c>
      <c r="B642" s="41">
        <v>55920</v>
      </c>
      <c r="C642" t="s">
        <v>5151</v>
      </c>
      <c r="D642" t="s">
        <v>28</v>
      </c>
      <c r="E642" t="s">
        <v>1902</v>
      </c>
      <c r="F642">
        <v>142.52000000000001</v>
      </c>
      <c r="G642">
        <v>5558.2800000000007</v>
      </c>
      <c r="H642" t="s">
        <v>5152</v>
      </c>
      <c r="I642" t="s">
        <v>5153</v>
      </c>
      <c r="J642" t="s">
        <v>5154</v>
      </c>
      <c r="K642" t="s">
        <v>2901</v>
      </c>
      <c r="L642" t="s">
        <v>1984</v>
      </c>
      <c r="M642" t="s">
        <v>5155</v>
      </c>
      <c r="N642" t="s">
        <v>5156</v>
      </c>
      <c r="O642">
        <v>43008</v>
      </c>
      <c r="Q642" t="s">
        <v>5157</v>
      </c>
      <c r="T642" t="s">
        <v>2906</v>
      </c>
    </row>
    <row r="643" spans="1:20" x14ac:dyDescent="0.25">
      <c r="A643" t="s">
        <v>1929</v>
      </c>
      <c r="B643" s="41">
        <v>55930</v>
      </c>
      <c r="C643" t="s">
        <v>5158</v>
      </c>
      <c r="D643" t="s">
        <v>17</v>
      </c>
      <c r="E643" t="s">
        <v>1902</v>
      </c>
      <c r="F643">
        <v>148.07828000000001</v>
      </c>
      <c r="G643">
        <v>5775.0529200000001</v>
      </c>
      <c r="H643" t="s">
        <v>2814</v>
      </c>
      <c r="I643" t="s">
        <v>2815</v>
      </c>
      <c r="J643" t="s">
        <v>5159</v>
      </c>
      <c r="K643" t="s">
        <v>2751</v>
      </c>
      <c r="L643" t="s">
        <v>1984</v>
      </c>
      <c r="M643" t="s">
        <v>2816</v>
      </c>
      <c r="N643" t="s">
        <v>5160</v>
      </c>
      <c r="O643">
        <v>43022</v>
      </c>
      <c r="Q643" t="s">
        <v>5161</v>
      </c>
      <c r="T643" t="s">
        <v>2906</v>
      </c>
    </row>
    <row r="644" spans="1:20" x14ac:dyDescent="0.25">
      <c r="A644" t="s">
        <v>5162</v>
      </c>
      <c r="B644" s="41">
        <v>55940</v>
      </c>
      <c r="C644" t="s">
        <v>5163</v>
      </c>
      <c r="D644" t="s">
        <v>1808</v>
      </c>
      <c r="E644" t="s">
        <v>1892</v>
      </c>
      <c r="F644">
        <v>158.38516000000001</v>
      </c>
      <c r="G644">
        <v>6177.0212400000009</v>
      </c>
      <c r="H644" t="s">
        <v>5164</v>
      </c>
      <c r="I644" t="s">
        <v>5165</v>
      </c>
      <c r="J644" t="s">
        <v>5166</v>
      </c>
      <c r="K644" t="s">
        <v>2901</v>
      </c>
      <c r="L644" t="s">
        <v>2032</v>
      </c>
      <c r="M644" t="s">
        <v>2901</v>
      </c>
      <c r="N644" t="s">
        <v>5167</v>
      </c>
      <c r="O644">
        <v>43064</v>
      </c>
      <c r="Q644" t="s">
        <v>5168</v>
      </c>
      <c r="T644" t="s">
        <v>2906</v>
      </c>
    </row>
    <row r="645" spans="1:20" x14ac:dyDescent="0.25">
      <c r="A645" t="s">
        <v>1955</v>
      </c>
      <c r="B645" s="41">
        <v>55950</v>
      </c>
      <c r="C645" t="s">
        <v>1840</v>
      </c>
      <c r="D645" t="s">
        <v>1808</v>
      </c>
      <c r="E645" t="s">
        <v>1896</v>
      </c>
      <c r="F645">
        <v>148.08000000000001</v>
      </c>
      <c r="G645">
        <v>5775.1200000000008</v>
      </c>
      <c r="H645" t="s">
        <v>2817</v>
      </c>
      <c r="I645" t="s">
        <v>2818</v>
      </c>
      <c r="J645" t="s">
        <v>5169</v>
      </c>
      <c r="K645" t="s">
        <v>2901</v>
      </c>
      <c r="L645" t="s">
        <v>2032</v>
      </c>
      <c r="M645" t="s">
        <v>2819</v>
      </c>
      <c r="N645" t="s">
        <v>5170</v>
      </c>
      <c r="O645">
        <v>43071</v>
      </c>
      <c r="Q645" t="s">
        <v>5171</v>
      </c>
      <c r="T645" t="s">
        <v>2906</v>
      </c>
    </row>
    <row r="646" spans="1:20" x14ac:dyDescent="0.25">
      <c r="A646" t="s">
        <v>5172</v>
      </c>
      <c r="B646" s="41">
        <v>55960</v>
      </c>
      <c r="C646" t="s">
        <v>5173</v>
      </c>
      <c r="D646" t="s">
        <v>1808</v>
      </c>
      <c r="E646" t="s">
        <v>2320</v>
      </c>
      <c r="F646">
        <v>148.07828000000001</v>
      </c>
      <c r="G646">
        <v>5775.0529200000001</v>
      </c>
      <c r="H646" t="s">
        <v>5174</v>
      </c>
      <c r="I646" t="s">
        <v>5175</v>
      </c>
      <c r="J646" t="s">
        <v>5176</v>
      </c>
      <c r="K646" t="s">
        <v>2901</v>
      </c>
      <c r="L646" t="s">
        <v>1984</v>
      </c>
      <c r="M646" t="s">
        <v>5177</v>
      </c>
      <c r="N646" t="s">
        <v>5178</v>
      </c>
      <c r="O646">
        <v>43085</v>
      </c>
      <c r="Q646" t="s">
        <v>2901</v>
      </c>
      <c r="T646" t="s">
        <v>2906</v>
      </c>
    </row>
    <row r="647" spans="1:20" x14ac:dyDescent="0.25">
      <c r="A647" t="s">
        <v>1944</v>
      </c>
      <c r="B647" s="41">
        <v>55970</v>
      </c>
      <c r="C647" t="s">
        <v>5179</v>
      </c>
      <c r="D647" t="s">
        <v>13</v>
      </c>
      <c r="E647" t="s">
        <v>1902</v>
      </c>
      <c r="F647">
        <v>148.07828000000001</v>
      </c>
      <c r="G647">
        <v>5775.0529200000001</v>
      </c>
      <c r="H647" t="s">
        <v>2820</v>
      </c>
      <c r="I647" t="s">
        <v>2821</v>
      </c>
      <c r="J647" t="s">
        <v>5180</v>
      </c>
      <c r="K647" t="s">
        <v>2901</v>
      </c>
      <c r="L647" t="s">
        <v>1984</v>
      </c>
      <c r="M647" t="s">
        <v>2822</v>
      </c>
      <c r="N647" t="s">
        <v>5181</v>
      </c>
      <c r="O647">
        <v>43113</v>
      </c>
      <c r="Q647" t="s">
        <v>5182</v>
      </c>
      <c r="T647" t="s">
        <v>2906</v>
      </c>
    </row>
    <row r="648" spans="1:20" x14ac:dyDescent="0.25">
      <c r="A648" t="s">
        <v>1958</v>
      </c>
      <c r="B648" s="41">
        <v>55980</v>
      </c>
      <c r="C648" t="s">
        <v>1861</v>
      </c>
      <c r="D648" t="s">
        <v>1808</v>
      </c>
      <c r="E648" t="s">
        <v>2320</v>
      </c>
      <c r="F648">
        <v>148.08000000000001</v>
      </c>
      <c r="G648">
        <v>5775.1200000000008</v>
      </c>
      <c r="H648" t="s">
        <v>2823</v>
      </c>
      <c r="I648" t="s">
        <v>2824</v>
      </c>
      <c r="J648" t="s">
        <v>5183</v>
      </c>
      <c r="K648" t="s">
        <v>2901</v>
      </c>
      <c r="L648" t="s">
        <v>1984</v>
      </c>
      <c r="M648" t="s">
        <v>2825</v>
      </c>
      <c r="N648" t="s">
        <v>5184</v>
      </c>
      <c r="O648">
        <v>43141</v>
      </c>
      <c r="Q648" t="s">
        <v>5185</v>
      </c>
      <c r="T648" t="s">
        <v>2906</v>
      </c>
    </row>
    <row r="649" spans="1:20" x14ac:dyDescent="0.25">
      <c r="A649" t="s">
        <v>1914</v>
      </c>
      <c r="B649" s="41">
        <v>55990</v>
      </c>
      <c r="C649" t="s">
        <v>1846</v>
      </c>
      <c r="D649" t="s">
        <v>2826</v>
      </c>
      <c r="E649" t="s">
        <v>1902</v>
      </c>
      <c r="F649">
        <v>148.08000000000001</v>
      </c>
      <c r="G649">
        <v>5775.1200000000008</v>
      </c>
      <c r="H649" t="s">
        <v>2827</v>
      </c>
      <c r="I649" t="s">
        <v>2828</v>
      </c>
      <c r="J649" t="s">
        <v>5186</v>
      </c>
      <c r="K649" t="s">
        <v>2901</v>
      </c>
      <c r="L649" t="s">
        <v>1984</v>
      </c>
      <c r="M649" t="s">
        <v>2829</v>
      </c>
      <c r="N649" t="s">
        <v>5187</v>
      </c>
      <c r="O649">
        <v>43155</v>
      </c>
      <c r="Q649" t="s">
        <v>5188</v>
      </c>
      <c r="T649" t="s">
        <v>2906</v>
      </c>
    </row>
    <row r="650" spans="1:20" x14ac:dyDescent="0.25">
      <c r="A650" t="s">
        <v>1882</v>
      </c>
      <c r="B650" s="41">
        <v>56000</v>
      </c>
      <c r="C650" t="s">
        <v>5189</v>
      </c>
      <c r="D650" t="s">
        <v>2826</v>
      </c>
      <c r="E650" t="s">
        <v>1902</v>
      </c>
      <c r="F650">
        <v>148.08000000000001</v>
      </c>
      <c r="G650">
        <v>5775.1200000000008</v>
      </c>
      <c r="H650" t="s">
        <v>2830</v>
      </c>
      <c r="I650" t="s">
        <v>2831</v>
      </c>
      <c r="J650" t="s">
        <v>5190</v>
      </c>
      <c r="K650" t="s">
        <v>2901</v>
      </c>
      <c r="L650" t="s">
        <v>1984</v>
      </c>
      <c r="M650" t="s">
        <v>2832</v>
      </c>
      <c r="N650" t="s">
        <v>5191</v>
      </c>
      <c r="O650">
        <v>43155</v>
      </c>
      <c r="Q650" t="s">
        <v>5192</v>
      </c>
      <c r="T650" t="s">
        <v>2906</v>
      </c>
    </row>
    <row r="651" spans="1:20" x14ac:dyDescent="0.25">
      <c r="A651" t="s">
        <v>1945</v>
      </c>
      <c r="B651" s="41">
        <v>56010</v>
      </c>
      <c r="C651" t="s">
        <v>1869</v>
      </c>
      <c r="D651" t="s">
        <v>18</v>
      </c>
      <c r="E651" t="s">
        <v>1902</v>
      </c>
      <c r="F651">
        <v>148.08000000000001</v>
      </c>
      <c r="G651">
        <v>5775.1200000000008</v>
      </c>
      <c r="H651" t="s">
        <v>2833</v>
      </c>
      <c r="I651" t="s">
        <v>2834</v>
      </c>
      <c r="J651" t="s">
        <v>5193</v>
      </c>
      <c r="K651" t="s">
        <v>2901</v>
      </c>
      <c r="L651" t="s">
        <v>1984</v>
      </c>
      <c r="M651" t="s">
        <v>2835</v>
      </c>
      <c r="N651" t="s">
        <v>5194</v>
      </c>
      <c r="O651">
        <v>43162</v>
      </c>
      <c r="Q651" t="s">
        <v>5195</v>
      </c>
      <c r="T651" t="s">
        <v>2906</v>
      </c>
    </row>
    <row r="652" spans="1:20" x14ac:dyDescent="0.25">
      <c r="A652" t="s">
        <v>1893</v>
      </c>
      <c r="B652" s="41">
        <v>56020</v>
      </c>
      <c r="C652" t="s">
        <v>1853</v>
      </c>
      <c r="D652" t="s">
        <v>50</v>
      </c>
      <c r="E652" t="s">
        <v>1902</v>
      </c>
      <c r="F652">
        <v>148.08000000000001</v>
      </c>
      <c r="G652">
        <v>5775.1200000000008</v>
      </c>
      <c r="H652" t="s">
        <v>2836</v>
      </c>
      <c r="I652" t="s">
        <v>2837</v>
      </c>
      <c r="J652" t="s">
        <v>5196</v>
      </c>
      <c r="K652" t="s">
        <v>2901</v>
      </c>
      <c r="L652" t="s">
        <v>1984</v>
      </c>
      <c r="M652" t="s">
        <v>2838</v>
      </c>
      <c r="N652" t="s">
        <v>5197</v>
      </c>
      <c r="O652">
        <v>43169</v>
      </c>
      <c r="Q652" t="s">
        <v>5198</v>
      </c>
      <c r="T652" t="s">
        <v>2906</v>
      </c>
    </row>
    <row r="653" spans="1:20" x14ac:dyDescent="0.25">
      <c r="A653" t="s">
        <v>1906</v>
      </c>
      <c r="B653" s="41">
        <v>56030</v>
      </c>
      <c r="C653" t="s">
        <v>1858</v>
      </c>
      <c r="D653" t="s">
        <v>55</v>
      </c>
      <c r="E653" t="s">
        <v>1902</v>
      </c>
      <c r="F653">
        <v>148.08000000000001</v>
      </c>
      <c r="G653">
        <v>5775.1200000000008</v>
      </c>
      <c r="H653" t="s">
        <v>2839</v>
      </c>
      <c r="I653" t="s">
        <v>2840</v>
      </c>
      <c r="J653" t="s">
        <v>5199</v>
      </c>
      <c r="K653" t="s">
        <v>2901</v>
      </c>
      <c r="L653" t="s">
        <v>1984</v>
      </c>
      <c r="M653" t="s">
        <v>2841</v>
      </c>
      <c r="N653" t="s">
        <v>5200</v>
      </c>
      <c r="O653">
        <v>43183</v>
      </c>
      <c r="Q653" t="s">
        <v>2901</v>
      </c>
      <c r="T653" t="s">
        <v>2906</v>
      </c>
    </row>
    <row r="654" spans="1:20" x14ac:dyDescent="0.25">
      <c r="A654" t="s">
        <v>1890</v>
      </c>
      <c r="B654" s="41">
        <v>56040</v>
      </c>
      <c r="C654" t="s">
        <v>1851</v>
      </c>
      <c r="D654" t="s">
        <v>1826</v>
      </c>
      <c r="E654" t="s">
        <v>1902</v>
      </c>
      <c r="F654">
        <v>148.08000000000001</v>
      </c>
      <c r="G654">
        <v>5775.1200000000008</v>
      </c>
      <c r="H654" t="s">
        <v>2842</v>
      </c>
      <c r="I654" t="s">
        <v>2843</v>
      </c>
      <c r="J654" t="s">
        <v>4920</v>
      </c>
      <c r="K654" t="s">
        <v>2901</v>
      </c>
      <c r="L654" t="s">
        <v>1984</v>
      </c>
      <c r="M654" t="s">
        <v>2844</v>
      </c>
      <c r="N654" t="s">
        <v>5201</v>
      </c>
      <c r="O654">
        <v>43197</v>
      </c>
      <c r="Q654" t="s">
        <v>5202</v>
      </c>
      <c r="T654" t="s">
        <v>2906</v>
      </c>
    </row>
    <row r="655" spans="1:20" x14ac:dyDescent="0.25">
      <c r="A655" t="s">
        <v>5203</v>
      </c>
      <c r="B655" s="41">
        <v>56050</v>
      </c>
      <c r="C655" t="s">
        <v>1852</v>
      </c>
      <c r="D655" t="s">
        <v>5204</v>
      </c>
      <c r="E655" t="s">
        <v>1892</v>
      </c>
      <c r="F655">
        <v>158.38999999999999</v>
      </c>
      <c r="G655">
        <v>6177.2099999999991</v>
      </c>
      <c r="H655" t="s">
        <v>5205</v>
      </c>
      <c r="I655" t="s">
        <v>5206</v>
      </c>
      <c r="J655" t="s">
        <v>5207</v>
      </c>
      <c r="K655" t="s">
        <v>2901</v>
      </c>
      <c r="L655" t="s">
        <v>2032</v>
      </c>
      <c r="M655" t="s">
        <v>2901</v>
      </c>
      <c r="N655" t="s">
        <v>5208</v>
      </c>
      <c r="O655">
        <v>43197</v>
      </c>
      <c r="Q655" t="s">
        <v>5209</v>
      </c>
      <c r="T655" t="s">
        <v>2906</v>
      </c>
    </row>
    <row r="656" spans="1:20" x14ac:dyDescent="0.25">
      <c r="A656" t="s">
        <v>5210</v>
      </c>
      <c r="B656" s="41">
        <v>56060</v>
      </c>
      <c r="C656" t="s">
        <v>1868</v>
      </c>
      <c r="D656" t="s">
        <v>17</v>
      </c>
      <c r="E656" t="s">
        <v>1933</v>
      </c>
      <c r="F656">
        <v>134.33000000000001</v>
      </c>
      <c r="G656">
        <v>5238.8700000000008</v>
      </c>
      <c r="H656" t="s">
        <v>5211</v>
      </c>
      <c r="I656" t="s">
        <v>5212</v>
      </c>
      <c r="J656" t="s">
        <v>5213</v>
      </c>
      <c r="K656" t="s">
        <v>2901</v>
      </c>
      <c r="L656" t="s">
        <v>2032</v>
      </c>
      <c r="M656" t="s">
        <v>5214</v>
      </c>
      <c r="N656" t="s">
        <v>5215</v>
      </c>
      <c r="O656">
        <v>43204</v>
      </c>
      <c r="Q656" t="s">
        <v>5216</v>
      </c>
      <c r="T656" t="s">
        <v>2906</v>
      </c>
    </row>
    <row r="657" spans="1:20" x14ac:dyDescent="0.25">
      <c r="A657" t="s">
        <v>1952</v>
      </c>
      <c r="B657" s="41">
        <v>56070</v>
      </c>
      <c r="C657" t="s">
        <v>1871</v>
      </c>
      <c r="D657" t="s">
        <v>55</v>
      </c>
      <c r="E657" t="s">
        <v>1902</v>
      </c>
      <c r="F657">
        <v>148.08000000000001</v>
      </c>
      <c r="G657">
        <v>5775.1200000000008</v>
      </c>
      <c r="H657" t="s">
        <v>2845</v>
      </c>
      <c r="I657" t="s">
        <v>2846</v>
      </c>
      <c r="J657" t="s">
        <v>5217</v>
      </c>
      <c r="K657" t="s">
        <v>2901</v>
      </c>
      <c r="L657" t="s">
        <v>1984</v>
      </c>
      <c r="M657" t="s">
        <v>2847</v>
      </c>
      <c r="N657" t="s">
        <v>5218</v>
      </c>
      <c r="O657">
        <v>43218</v>
      </c>
      <c r="Q657" t="s">
        <v>5219</v>
      </c>
      <c r="T657" t="s">
        <v>2906</v>
      </c>
    </row>
    <row r="658" spans="1:20" x14ac:dyDescent="0.25">
      <c r="A658" t="s">
        <v>1900</v>
      </c>
      <c r="B658" s="41">
        <v>56080</v>
      </c>
      <c r="C658" t="s">
        <v>1844</v>
      </c>
      <c r="D658" t="s">
        <v>28</v>
      </c>
      <c r="E658" t="s">
        <v>1902</v>
      </c>
      <c r="F658">
        <v>148.08000000000001</v>
      </c>
      <c r="G658">
        <v>5775.1200000000008</v>
      </c>
      <c r="H658" t="s">
        <v>2848</v>
      </c>
      <c r="I658" t="s">
        <v>2849</v>
      </c>
      <c r="J658" t="s">
        <v>5220</v>
      </c>
      <c r="K658" t="s">
        <v>2901</v>
      </c>
      <c r="L658" t="s">
        <v>1984</v>
      </c>
      <c r="M658" t="s">
        <v>2850</v>
      </c>
      <c r="N658" t="s">
        <v>5221</v>
      </c>
      <c r="O658">
        <v>43246</v>
      </c>
      <c r="Q658" t="s">
        <v>5222</v>
      </c>
      <c r="T658" t="s">
        <v>2906</v>
      </c>
    </row>
    <row r="659" spans="1:20" x14ac:dyDescent="0.25">
      <c r="A659" t="s">
        <v>1901</v>
      </c>
      <c r="B659" s="41">
        <v>56090</v>
      </c>
      <c r="C659" t="s">
        <v>1856</v>
      </c>
      <c r="D659" t="s">
        <v>2826</v>
      </c>
      <c r="E659" t="s">
        <v>1902</v>
      </c>
      <c r="F659">
        <v>148.08000000000001</v>
      </c>
      <c r="G659">
        <v>5775.1200000000008</v>
      </c>
      <c r="H659" t="s">
        <v>2851</v>
      </c>
      <c r="I659" t="s">
        <v>2852</v>
      </c>
      <c r="J659" t="s">
        <v>5223</v>
      </c>
      <c r="K659" t="s">
        <v>2901</v>
      </c>
      <c r="L659" t="s">
        <v>1984</v>
      </c>
      <c r="M659" t="s">
        <v>2853</v>
      </c>
      <c r="N659" t="s">
        <v>5224</v>
      </c>
      <c r="O659">
        <v>43260</v>
      </c>
      <c r="Q659" t="s">
        <v>2901</v>
      </c>
      <c r="T659" t="s">
        <v>2906</v>
      </c>
    </row>
    <row r="660" spans="1:20" x14ac:dyDescent="0.25">
      <c r="A660" t="s">
        <v>2854</v>
      </c>
      <c r="B660" s="41">
        <v>56100</v>
      </c>
      <c r="C660" t="s">
        <v>1845</v>
      </c>
      <c r="D660" t="s">
        <v>1808</v>
      </c>
      <c r="E660" t="s">
        <v>1892</v>
      </c>
      <c r="F660">
        <v>158.38999999999999</v>
      </c>
      <c r="G660">
        <v>6177.2099999999991</v>
      </c>
      <c r="H660" t="s">
        <v>2855</v>
      </c>
      <c r="I660" t="s">
        <v>2856</v>
      </c>
      <c r="J660" t="s">
        <v>5225</v>
      </c>
      <c r="K660" t="s">
        <v>2901</v>
      </c>
      <c r="L660" t="s">
        <v>2032</v>
      </c>
      <c r="M660" t="s">
        <v>2857</v>
      </c>
      <c r="N660" t="s">
        <v>5226</v>
      </c>
      <c r="O660">
        <v>43267</v>
      </c>
      <c r="Q660" t="s">
        <v>2901</v>
      </c>
      <c r="T660" t="s">
        <v>2906</v>
      </c>
    </row>
    <row r="661" spans="1:20" x14ac:dyDescent="0.25">
      <c r="A661" t="s">
        <v>1888</v>
      </c>
      <c r="B661" s="41">
        <v>56110</v>
      </c>
      <c r="C661" t="s">
        <v>1850</v>
      </c>
      <c r="D661" t="s">
        <v>13</v>
      </c>
      <c r="E661" t="s">
        <v>1902</v>
      </c>
      <c r="F661">
        <v>148.08000000000001</v>
      </c>
      <c r="G661">
        <v>5775.1200000000008</v>
      </c>
      <c r="H661" t="s">
        <v>2858</v>
      </c>
      <c r="I661" t="s">
        <v>2859</v>
      </c>
      <c r="J661" t="s">
        <v>5227</v>
      </c>
      <c r="K661" t="s">
        <v>2901</v>
      </c>
      <c r="L661" t="s">
        <v>1984</v>
      </c>
      <c r="M661" t="s">
        <v>2860</v>
      </c>
      <c r="N661" t="s">
        <v>5228</v>
      </c>
      <c r="O661">
        <v>43267</v>
      </c>
      <c r="Q661" t="s">
        <v>2901</v>
      </c>
      <c r="T661" t="s">
        <v>2906</v>
      </c>
    </row>
    <row r="662" spans="1:20" x14ac:dyDescent="0.25">
      <c r="A662" t="s">
        <v>5229</v>
      </c>
      <c r="B662" s="41">
        <v>56120</v>
      </c>
      <c r="C662" t="s">
        <v>1867</v>
      </c>
      <c r="D662" t="s">
        <v>17</v>
      </c>
      <c r="E662" t="s">
        <v>1896</v>
      </c>
      <c r="F662">
        <v>148.08000000000001</v>
      </c>
      <c r="G662">
        <v>5775.1200000000008</v>
      </c>
      <c r="H662" t="s">
        <v>5230</v>
      </c>
      <c r="I662" t="s">
        <v>5231</v>
      </c>
      <c r="J662" t="s">
        <v>5232</v>
      </c>
      <c r="K662" t="s">
        <v>2751</v>
      </c>
      <c r="L662" t="s">
        <v>2032</v>
      </c>
      <c r="M662" t="s">
        <v>5233</v>
      </c>
      <c r="N662" t="s">
        <v>5234</v>
      </c>
      <c r="O662">
        <v>43274</v>
      </c>
      <c r="Q662" t="s">
        <v>2901</v>
      </c>
      <c r="T662" t="s">
        <v>2906</v>
      </c>
    </row>
    <row r="663" spans="1:20" x14ac:dyDescent="0.25">
      <c r="A663" t="s">
        <v>5235</v>
      </c>
      <c r="B663" s="41">
        <v>56130</v>
      </c>
      <c r="C663" t="s">
        <v>1865</v>
      </c>
      <c r="D663" t="s">
        <v>14</v>
      </c>
      <c r="E663" t="s">
        <v>1933</v>
      </c>
      <c r="F663">
        <v>134.33000000000001</v>
      </c>
      <c r="G663">
        <v>5238.8700000000008</v>
      </c>
      <c r="H663" t="s">
        <v>5236</v>
      </c>
      <c r="I663" t="s">
        <v>5237</v>
      </c>
      <c r="J663" t="s">
        <v>5238</v>
      </c>
      <c r="K663" t="s">
        <v>2901</v>
      </c>
      <c r="L663" t="s">
        <v>2032</v>
      </c>
      <c r="M663" t="s">
        <v>5239</v>
      </c>
      <c r="N663" t="s">
        <v>5240</v>
      </c>
      <c r="O663">
        <v>43288</v>
      </c>
      <c r="Q663" t="s">
        <v>5241</v>
      </c>
      <c r="T663" t="s">
        <v>2906</v>
      </c>
    </row>
    <row r="664" spans="1:20" x14ac:dyDescent="0.25">
      <c r="A664" t="s">
        <v>1880</v>
      </c>
      <c r="B664" s="41">
        <v>56140</v>
      </c>
      <c r="C664" t="s">
        <v>1849</v>
      </c>
      <c r="D664" t="s">
        <v>1985</v>
      </c>
      <c r="E664" t="s">
        <v>1902</v>
      </c>
      <c r="F664">
        <v>148.08000000000001</v>
      </c>
      <c r="G664">
        <v>5775.1200000000008</v>
      </c>
      <c r="H664" t="s">
        <v>2861</v>
      </c>
      <c r="I664" t="s">
        <v>2862</v>
      </c>
      <c r="J664" t="s">
        <v>5242</v>
      </c>
      <c r="K664" t="s">
        <v>2901</v>
      </c>
      <c r="L664" t="s">
        <v>1984</v>
      </c>
      <c r="M664" t="s">
        <v>2863</v>
      </c>
      <c r="N664" t="s">
        <v>5243</v>
      </c>
      <c r="O664">
        <v>43288</v>
      </c>
      <c r="Q664" t="s">
        <v>5244</v>
      </c>
      <c r="T664" t="s">
        <v>2906</v>
      </c>
    </row>
    <row r="665" spans="1:20" x14ac:dyDescent="0.25">
      <c r="A665" t="s">
        <v>2864</v>
      </c>
      <c r="B665" s="41">
        <v>56150</v>
      </c>
      <c r="C665" t="s">
        <v>1855</v>
      </c>
      <c r="D665" t="s">
        <v>18</v>
      </c>
      <c r="E665" t="s">
        <v>1902</v>
      </c>
      <c r="F665">
        <v>148.08000000000001</v>
      </c>
      <c r="G665">
        <v>5775.1200000000008</v>
      </c>
      <c r="H665" t="s">
        <v>2865</v>
      </c>
      <c r="I665" t="s">
        <v>2866</v>
      </c>
      <c r="J665" t="s">
        <v>5245</v>
      </c>
      <c r="K665" t="s">
        <v>2901</v>
      </c>
      <c r="L665" t="s">
        <v>1984</v>
      </c>
      <c r="M665" t="s">
        <v>2867</v>
      </c>
      <c r="N665" t="s">
        <v>5246</v>
      </c>
      <c r="O665">
        <v>43295</v>
      </c>
      <c r="Q665" t="s">
        <v>5247</v>
      </c>
      <c r="T665" t="s">
        <v>2906</v>
      </c>
    </row>
    <row r="666" spans="1:20" x14ac:dyDescent="0.25">
      <c r="A666" t="s">
        <v>2868</v>
      </c>
      <c r="B666" s="41">
        <v>56160</v>
      </c>
      <c r="C666" t="s">
        <v>5248</v>
      </c>
      <c r="D666" t="s">
        <v>55</v>
      </c>
      <c r="E666" t="s">
        <v>1902</v>
      </c>
      <c r="F666">
        <v>148.08000000000001</v>
      </c>
      <c r="G666">
        <v>5775.1200000000008</v>
      </c>
      <c r="H666" t="s">
        <v>2869</v>
      </c>
      <c r="I666" t="s">
        <v>2870</v>
      </c>
      <c r="J666" t="s">
        <v>5249</v>
      </c>
      <c r="K666" t="s">
        <v>2901</v>
      </c>
      <c r="L666" t="s">
        <v>1984</v>
      </c>
      <c r="M666" t="s">
        <v>2871</v>
      </c>
      <c r="N666" t="s">
        <v>5250</v>
      </c>
      <c r="O666">
        <v>43295</v>
      </c>
      <c r="Q666" t="s">
        <v>5251</v>
      </c>
      <c r="T666" t="s">
        <v>2906</v>
      </c>
    </row>
    <row r="667" spans="1:20" x14ac:dyDescent="0.25">
      <c r="A667" t="s">
        <v>1907</v>
      </c>
      <c r="B667" s="41">
        <v>56170</v>
      </c>
      <c r="C667" t="s">
        <v>1859</v>
      </c>
      <c r="D667" t="s">
        <v>50</v>
      </c>
      <c r="E667" t="s">
        <v>1902</v>
      </c>
      <c r="F667">
        <v>148.08000000000001</v>
      </c>
      <c r="G667">
        <v>5775.1200000000008</v>
      </c>
      <c r="H667" t="s">
        <v>2872</v>
      </c>
      <c r="I667" t="s">
        <v>2873</v>
      </c>
      <c r="J667" t="s">
        <v>5252</v>
      </c>
      <c r="K667" t="s">
        <v>2901</v>
      </c>
      <c r="L667" t="s">
        <v>1984</v>
      </c>
      <c r="M667" t="s">
        <v>2874</v>
      </c>
      <c r="N667" t="s">
        <v>5253</v>
      </c>
      <c r="O667">
        <v>43316</v>
      </c>
      <c r="Q667" t="s">
        <v>5254</v>
      </c>
      <c r="T667" t="s">
        <v>2906</v>
      </c>
    </row>
    <row r="668" spans="1:20" x14ac:dyDescent="0.25">
      <c r="A668" t="s">
        <v>1912</v>
      </c>
      <c r="B668" s="41">
        <v>56180</v>
      </c>
      <c r="C668" t="s">
        <v>1862</v>
      </c>
      <c r="D668" t="s">
        <v>1826</v>
      </c>
      <c r="E668" t="s">
        <v>1902</v>
      </c>
      <c r="F668">
        <v>148.08000000000001</v>
      </c>
      <c r="G668">
        <v>5775.1200000000008</v>
      </c>
      <c r="H668" t="s">
        <v>2875</v>
      </c>
      <c r="I668" t="s">
        <v>2876</v>
      </c>
      <c r="J668" t="s">
        <v>5255</v>
      </c>
      <c r="K668" t="s">
        <v>2751</v>
      </c>
      <c r="L668" t="s">
        <v>1984</v>
      </c>
      <c r="M668" t="s">
        <v>2877</v>
      </c>
      <c r="N668" t="s">
        <v>5256</v>
      </c>
      <c r="O668">
        <v>43323</v>
      </c>
      <c r="Q668" t="s">
        <v>5257</v>
      </c>
      <c r="T668" t="s">
        <v>2906</v>
      </c>
    </row>
    <row r="669" spans="1:20" x14ac:dyDescent="0.25">
      <c r="A669" t="s">
        <v>1946</v>
      </c>
      <c r="B669" s="41">
        <v>56190</v>
      </c>
      <c r="C669" t="s">
        <v>1870</v>
      </c>
      <c r="D669" t="s">
        <v>56</v>
      </c>
      <c r="E669" t="s">
        <v>1902</v>
      </c>
      <c r="F669">
        <v>148.08000000000001</v>
      </c>
      <c r="G669">
        <v>5775.1200000000008</v>
      </c>
      <c r="H669" t="s">
        <v>2878</v>
      </c>
      <c r="I669" t="s">
        <v>2879</v>
      </c>
      <c r="J669" t="s">
        <v>5258</v>
      </c>
      <c r="K669" t="s">
        <v>2901</v>
      </c>
      <c r="L669" t="s">
        <v>1984</v>
      </c>
      <c r="M669" t="s">
        <v>2880</v>
      </c>
      <c r="N669" t="s">
        <v>5259</v>
      </c>
      <c r="O669">
        <v>43358</v>
      </c>
      <c r="Q669" t="s">
        <v>5260</v>
      </c>
      <c r="T669" t="s">
        <v>2906</v>
      </c>
    </row>
    <row r="670" spans="1:20" x14ac:dyDescent="0.25">
      <c r="A670" t="s">
        <v>1895</v>
      </c>
      <c r="B670" s="41">
        <v>56200</v>
      </c>
      <c r="C670" t="s">
        <v>1854</v>
      </c>
      <c r="D670" t="s">
        <v>2826</v>
      </c>
      <c r="E670" t="s">
        <v>1902</v>
      </c>
      <c r="F670">
        <v>148.08000000000001</v>
      </c>
      <c r="G670">
        <v>5775.1200000000008</v>
      </c>
      <c r="H670" t="s">
        <v>2881</v>
      </c>
      <c r="I670" t="s">
        <v>2882</v>
      </c>
      <c r="J670" t="s">
        <v>5261</v>
      </c>
      <c r="K670" t="s">
        <v>2901</v>
      </c>
      <c r="L670" t="s">
        <v>1984</v>
      </c>
      <c r="M670" t="s">
        <v>2883</v>
      </c>
      <c r="N670" t="s">
        <v>5262</v>
      </c>
      <c r="O670">
        <v>43365</v>
      </c>
      <c r="Q670" t="s">
        <v>5263</v>
      </c>
      <c r="T670" t="s">
        <v>2906</v>
      </c>
    </row>
    <row r="671" spans="1:20" x14ac:dyDescent="0.25">
      <c r="A671" t="s">
        <v>5264</v>
      </c>
      <c r="B671" s="41">
        <v>56210</v>
      </c>
      <c r="C671" t="s">
        <v>5265</v>
      </c>
      <c r="D671" t="s">
        <v>55</v>
      </c>
      <c r="E671" t="s">
        <v>1902</v>
      </c>
      <c r="F671">
        <v>148.08000000000001</v>
      </c>
      <c r="G671">
        <v>5775.1200000000008</v>
      </c>
      <c r="H671" t="s">
        <v>5266</v>
      </c>
      <c r="I671" t="s">
        <v>5267</v>
      </c>
      <c r="J671" t="s">
        <v>5268</v>
      </c>
      <c r="K671" t="s">
        <v>2901</v>
      </c>
      <c r="L671" t="s">
        <v>1984</v>
      </c>
      <c r="M671" t="s">
        <v>5269</v>
      </c>
      <c r="N671" t="s">
        <v>5270</v>
      </c>
      <c r="O671">
        <v>43365</v>
      </c>
      <c r="Q671" t="s">
        <v>5271</v>
      </c>
      <c r="T671" t="s">
        <v>2906</v>
      </c>
    </row>
    <row r="672" spans="1:20" x14ac:dyDescent="0.25">
      <c r="A672" t="s">
        <v>1935</v>
      </c>
      <c r="B672" s="41">
        <v>56220</v>
      </c>
      <c r="C672" t="s">
        <v>1866</v>
      </c>
      <c r="D672" t="s">
        <v>50</v>
      </c>
      <c r="E672" t="s">
        <v>1902</v>
      </c>
      <c r="F672">
        <v>148.08000000000001</v>
      </c>
      <c r="G672">
        <v>5775.1200000000008</v>
      </c>
      <c r="H672" t="s">
        <v>2884</v>
      </c>
      <c r="I672" t="s">
        <v>2885</v>
      </c>
      <c r="J672" t="s">
        <v>5272</v>
      </c>
      <c r="K672" t="s">
        <v>2901</v>
      </c>
      <c r="L672" t="s">
        <v>1984</v>
      </c>
      <c r="M672" t="s">
        <v>2886</v>
      </c>
      <c r="N672" t="s">
        <v>5273</v>
      </c>
      <c r="O672">
        <v>43365</v>
      </c>
      <c r="Q672" t="s">
        <v>2901</v>
      </c>
      <c r="T672" t="s">
        <v>2913</v>
      </c>
    </row>
    <row r="673" spans="1:20" x14ac:dyDescent="0.25">
      <c r="A673" t="s">
        <v>5274</v>
      </c>
      <c r="B673" s="41">
        <v>56230</v>
      </c>
      <c r="C673" t="s">
        <v>1857</v>
      </c>
      <c r="D673" t="s">
        <v>17</v>
      </c>
      <c r="E673" t="s">
        <v>1902</v>
      </c>
      <c r="F673">
        <v>148.08000000000001</v>
      </c>
      <c r="G673">
        <v>5775.1200000000008</v>
      </c>
      <c r="H673" t="s">
        <v>5275</v>
      </c>
      <c r="I673" t="s">
        <v>5276</v>
      </c>
      <c r="J673" t="s">
        <v>5277</v>
      </c>
      <c r="K673" t="s">
        <v>2901</v>
      </c>
      <c r="L673" t="s">
        <v>1984</v>
      </c>
      <c r="M673" t="s">
        <v>5278</v>
      </c>
      <c r="N673" t="s">
        <v>5279</v>
      </c>
      <c r="O673">
        <v>43365</v>
      </c>
      <c r="Q673" t="s">
        <v>2901</v>
      </c>
      <c r="T673" t="s">
        <v>2913</v>
      </c>
    </row>
    <row r="674" spans="1:20" x14ac:dyDescent="0.25">
      <c r="A674" t="s">
        <v>1144</v>
      </c>
      <c r="B674" s="41">
        <v>568</v>
      </c>
      <c r="C674" t="s">
        <v>1784</v>
      </c>
      <c r="D674" t="s">
        <v>1185</v>
      </c>
      <c r="E674" t="s">
        <v>5280</v>
      </c>
      <c r="F674">
        <v>146.383975108947</v>
      </c>
      <c r="G674">
        <v>5708.9750292489334</v>
      </c>
      <c r="H674" t="s">
        <v>5281</v>
      </c>
      <c r="I674" t="s">
        <v>5282</v>
      </c>
      <c r="J674" t="s">
        <v>5283</v>
      </c>
      <c r="K674" t="s">
        <v>2901</v>
      </c>
      <c r="L674" t="s">
        <v>1984</v>
      </c>
      <c r="M674" t="s">
        <v>2901</v>
      </c>
      <c r="N674" t="s">
        <v>5284</v>
      </c>
      <c r="O674">
        <v>32356</v>
      </c>
      <c r="Q674" t="s">
        <v>2901</v>
      </c>
      <c r="T674" t="s">
        <v>2901</v>
      </c>
    </row>
    <row r="675" spans="1:20" x14ac:dyDescent="0.25">
      <c r="A675" t="s">
        <v>1146</v>
      </c>
      <c r="B675" s="41">
        <v>610</v>
      </c>
      <c r="C675" t="s">
        <v>1785</v>
      </c>
      <c r="D675" t="s">
        <v>48</v>
      </c>
      <c r="E675" t="s">
        <v>1995</v>
      </c>
      <c r="F675">
        <v>182.63560095686901</v>
      </c>
      <c r="G675">
        <v>7122.7884373178922</v>
      </c>
      <c r="H675" t="s">
        <v>5285</v>
      </c>
      <c r="I675" t="s">
        <v>5286</v>
      </c>
      <c r="J675" t="s">
        <v>5287</v>
      </c>
      <c r="K675" t="s">
        <v>2901</v>
      </c>
      <c r="L675" t="s">
        <v>1984</v>
      </c>
      <c r="M675" t="s">
        <v>2901</v>
      </c>
      <c r="N675" t="s">
        <v>5288</v>
      </c>
      <c r="O675">
        <v>31659</v>
      </c>
      <c r="Q675" t="s">
        <v>2901</v>
      </c>
      <c r="T675" t="s">
        <v>2901</v>
      </c>
    </row>
    <row r="676" spans="1:20" x14ac:dyDescent="0.25">
      <c r="A676" t="s">
        <v>1148</v>
      </c>
      <c r="B676" s="41">
        <v>633</v>
      </c>
      <c r="C676" t="s">
        <v>1786</v>
      </c>
      <c r="D676" t="s">
        <v>53</v>
      </c>
      <c r="E676" t="s">
        <v>2294</v>
      </c>
      <c r="F676">
        <v>149.019214190116</v>
      </c>
      <c r="G676">
        <v>5811.7493534145242</v>
      </c>
      <c r="H676" t="s">
        <v>5289</v>
      </c>
      <c r="I676" t="s">
        <v>5290</v>
      </c>
      <c r="J676" t="s">
        <v>5291</v>
      </c>
      <c r="K676" t="s">
        <v>2901</v>
      </c>
      <c r="L676" t="s">
        <v>1984</v>
      </c>
      <c r="M676" t="s">
        <v>2901</v>
      </c>
      <c r="N676" t="s">
        <v>5292</v>
      </c>
      <c r="O676">
        <v>31717</v>
      </c>
      <c r="Q676" t="s">
        <v>2901</v>
      </c>
      <c r="T676" t="s">
        <v>2901</v>
      </c>
    </row>
    <row r="677" spans="1:20" x14ac:dyDescent="0.25">
      <c r="A677" t="s">
        <v>1150</v>
      </c>
      <c r="B677" s="41">
        <v>700</v>
      </c>
      <c r="C677" t="s">
        <v>1787</v>
      </c>
      <c r="D677" t="s">
        <v>53</v>
      </c>
      <c r="E677" t="s">
        <v>2000</v>
      </c>
      <c r="F677">
        <v>199.73037020451599</v>
      </c>
      <c r="G677">
        <v>7789.4844379761244</v>
      </c>
      <c r="H677" t="s">
        <v>2887</v>
      </c>
      <c r="I677" t="s">
        <v>2888</v>
      </c>
      <c r="J677" t="s">
        <v>3229</v>
      </c>
      <c r="K677" t="s">
        <v>2901</v>
      </c>
      <c r="L677" t="s">
        <v>1984</v>
      </c>
      <c r="M677" t="s">
        <v>2901</v>
      </c>
      <c r="N677" t="s">
        <v>5293</v>
      </c>
      <c r="O677">
        <v>31285</v>
      </c>
      <c r="Q677" t="s">
        <v>5294</v>
      </c>
      <c r="T677" t="s">
        <v>2906</v>
      </c>
    </row>
    <row r="678" spans="1:20" x14ac:dyDescent="0.25">
      <c r="A678" t="s">
        <v>1152</v>
      </c>
      <c r="B678" s="41">
        <v>701</v>
      </c>
      <c r="C678" t="s">
        <v>1788</v>
      </c>
      <c r="D678" t="s">
        <v>5295</v>
      </c>
      <c r="E678" t="s">
        <v>1981</v>
      </c>
      <c r="F678">
        <v>183.77567288791101</v>
      </c>
      <c r="G678">
        <v>7167.2512426285293</v>
      </c>
      <c r="H678" t="s">
        <v>5296</v>
      </c>
      <c r="I678" t="s">
        <v>5297</v>
      </c>
      <c r="J678" t="s">
        <v>5298</v>
      </c>
      <c r="K678" t="s">
        <v>2901</v>
      </c>
      <c r="L678" t="s">
        <v>1984</v>
      </c>
      <c r="M678" t="s">
        <v>2901</v>
      </c>
      <c r="N678" t="s">
        <v>5299</v>
      </c>
      <c r="O678">
        <v>30987</v>
      </c>
      <c r="Q678" t="s">
        <v>2901</v>
      </c>
      <c r="T678" t="s">
        <v>2901</v>
      </c>
    </row>
    <row r="679" spans="1:20" x14ac:dyDescent="0.25">
      <c r="A679" t="s">
        <v>1154</v>
      </c>
      <c r="B679" s="41">
        <v>748</v>
      </c>
      <c r="C679" t="s">
        <v>1789</v>
      </c>
      <c r="D679" t="s">
        <v>50</v>
      </c>
      <c r="E679" t="s">
        <v>1995</v>
      </c>
      <c r="F679">
        <v>182.634607020907</v>
      </c>
      <c r="G679">
        <v>7122.7496738153732</v>
      </c>
      <c r="H679" t="s">
        <v>5300</v>
      </c>
      <c r="I679" t="s">
        <v>5301</v>
      </c>
      <c r="J679" t="s">
        <v>5302</v>
      </c>
      <c r="K679" t="s">
        <v>2901</v>
      </c>
      <c r="L679" t="s">
        <v>1984</v>
      </c>
      <c r="M679" t="s">
        <v>2901</v>
      </c>
      <c r="N679" t="s">
        <v>5303</v>
      </c>
      <c r="O679">
        <v>30713</v>
      </c>
      <c r="Q679" t="s">
        <v>2901</v>
      </c>
      <c r="T679" t="s">
        <v>2901</v>
      </c>
    </row>
    <row r="680" spans="1:20" x14ac:dyDescent="0.25">
      <c r="A680" t="s">
        <v>1156</v>
      </c>
      <c r="B680" s="41">
        <v>752</v>
      </c>
      <c r="C680" t="s">
        <v>1790</v>
      </c>
      <c r="D680" t="s">
        <v>1992</v>
      </c>
      <c r="E680" t="s">
        <v>1981</v>
      </c>
      <c r="F680">
        <v>204.75944547091501</v>
      </c>
      <c r="G680">
        <v>7985.6183733656853</v>
      </c>
      <c r="H680" t="s">
        <v>5304</v>
      </c>
      <c r="I680" t="s">
        <v>5305</v>
      </c>
      <c r="J680" t="s">
        <v>5306</v>
      </c>
      <c r="K680" t="s">
        <v>2901</v>
      </c>
      <c r="L680" t="s">
        <v>1984</v>
      </c>
      <c r="M680" t="s">
        <v>2901</v>
      </c>
      <c r="N680" t="s">
        <v>5307</v>
      </c>
      <c r="O680">
        <v>30776</v>
      </c>
      <c r="Q680" t="s">
        <v>2901</v>
      </c>
      <c r="T680" t="s">
        <v>2901</v>
      </c>
    </row>
    <row r="681" spans="1:20" x14ac:dyDescent="0.25">
      <c r="A681" t="s">
        <v>1158</v>
      </c>
      <c r="B681" s="41">
        <v>851</v>
      </c>
      <c r="C681" t="s">
        <v>1791</v>
      </c>
      <c r="D681" t="s">
        <v>50</v>
      </c>
      <c r="E681" t="s">
        <v>2889</v>
      </c>
      <c r="F681">
        <v>199.71595184182601</v>
      </c>
      <c r="G681">
        <v>7788.9221218312159</v>
      </c>
      <c r="H681" t="s">
        <v>2890</v>
      </c>
      <c r="I681" t="s">
        <v>2891</v>
      </c>
      <c r="J681" t="s">
        <v>5308</v>
      </c>
      <c r="K681" t="s">
        <v>2901</v>
      </c>
      <c r="L681" t="s">
        <v>1984</v>
      </c>
      <c r="M681" t="s">
        <v>2901</v>
      </c>
      <c r="N681" t="s">
        <v>5309</v>
      </c>
      <c r="O681">
        <v>32524</v>
      </c>
      <c r="Q681" t="s">
        <v>5310</v>
      </c>
      <c r="T681" t="s">
        <v>2906</v>
      </c>
    </row>
    <row r="682" spans="1:20" x14ac:dyDescent="0.25">
      <c r="A682" t="s">
        <v>1160</v>
      </c>
      <c r="B682" s="41">
        <v>859</v>
      </c>
      <c r="C682" t="s">
        <v>1792</v>
      </c>
      <c r="D682" t="s">
        <v>13</v>
      </c>
      <c r="E682" t="s">
        <v>1902</v>
      </c>
      <c r="F682">
        <v>148.07495483043499</v>
      </c>
      <c r="G682">
        <v>5774.9232383869648</v>
      </c>
      <c r="H682" t="s">
        <v>2892</v>
      </c>
      <c r="I682" t="s">
        <v>2893</v>
      </c>
      <c r="J682" t="s">
        <v>5311</v>
      </c>
      <c r="K682" t="s">
        <v>2901</v>
      </c>
      <c r="L682" t="s">
        <v>1984</v>
      </c>
      <c r="M682" t="s">
        <v>2901</v>
      </c>
      <c r="N682" t="s">
        <v>5312</v>
      </c>
      <c r="O682">
        <v>37075</v>
      </c>
      <c r="Q682" t="s">
        <v>5313</v>
      </c>
      <c r="T682" t="s">
        <v>2906</v>
      </c>
    </row>
    <row r="683" spans="1:20" x14ac:dyDescent="0.25">
      <c r="A683" t="s">
        <v>1162</v>
      </c>
      <c r="B683" s="41">
        <v>898</v>
      </c>
      <c r="C683" t="s">
        <v>1793</v>
      </c>
      <c r="D683" t="s">
        <v>1186</v>
      </c>
      <c r="E683" t="s">
        <v>2000</v>
      </c>
      <c r="F683">
        <v>199.71595184182601</v>
      </c>
      <c r="G683">
        <v>7788.9221218312159</v>
      </c>
      <c r="H683" t="s">
        <v>2894</v>
      </c>
      <c r="I683" t="s">
        <v>2895</v>
      </c>
      <c r="J683" t="s">
        <v>5314</v>
      </c>
      <c r="K683" t="s">
        <v>2901</v>
      </c>
      <c r="L683" t="s">
        <v>1984</v>
      </c>
      <c r="M683" t="s">
        <v>2901</v>
      </c>
      <c r="N683" t="s">
        <v>5315</v>
      </c>
      <c r="O683">
        <v>32143</v>
      </c>
      <c r="Q683" t="s">
        <v>5316</v>
      </c>
      <c r="T683" t="s">
        <v>2906</v>
      </c>
    </row>
    <row r="684" spans="1:20" x14ac:dyDescent="0.25">
      <c r="A684" t="s">
        <v>1164</v>
      </c>
      <c r="B684" s="41">
        <v>923</v>
      </c>
      <c r="C684" t="s">
        <v>1794</v>
      </c>
      <c r="D684" t="s">
        <v>3016</v>
      </c>
      <c r="E684" t="s">
        <v>1892</v>
      </c>
      <c r="F684">
        <v>84.5</v>
      </c>
      <c r="G684">
        <v>3295.5000000000005</v>
      </c>
      <c r="H684" t="s">
        <v>5317</v>
      </c>
      <c r="I684" t="s">
        <v>5318</v>
      </c>
      <c r="J684" t="s">
        <v>5319</v>
      </c>
      <c r="K684" t="s">
        <v>2901</v>
      </c>
      <c r="L684" t="s">
        <v>2032</v>
      </c>
      <c r="M684" t="s">
        <v>2901</v>
      </c>
      <c r="N684" t="s">
        <v>5320</v>
      </c>
      <c r="O684">
        <v>29661</v>
      </c>
      <c r="Q684" t="s">
        <v>2901</v>
      </c>
      <c r="T684" t="s">
        <v>2901</v>
      </c>
    </row>
    <row r="685" spans="1:20" x14ac:dyDescent="0.25">
      <c r="A685" t="s">
        <v>1166</v>
      </c>
      <c r="B685" s="41">
        <v>924</v>
      </c>
      <c r="C685" t="s">
        <v>1795</v>
      </c>
      <c r="D685" t="s">
        <v>5321</v>
      </c>
      <c r="E685" t="s">
        <v>1892</v>
      </c>
      <c r="F685">
        <v>87.880000000004699</v>
      </c>
      <c r="G685">
        <v>3427.3200000001834</v>
      </c>
      <c r="H685" t="s">
        <v>5322</v>
      </c>
      <c r="I685" t="s">
        <v>5323</v>
      </c>
      <c r="J685" t="s">
        <v>5324</v>
      </c>
      <c r="K685" t="s">
        <v>2901</v>
      </c>
      <c r="L685" t="s">
        <v>2032</v>
      </c>
      <c r="M685" t="s">
        <v>2901</v>
      </c>
      <c r="N685" t="s">
        <v>5325</v>
      </c>
      <c r="O685">
        <v>30112</v>
      </c>
      <c r="Q685" t="s">
        <v>2901</v>
      </c>
      <c r="T685" t="s">
        <v>2901</v>
      </c>
    </row>
    <row r="686" spans="1:20" x14ac:dyDescent="0.25">
      <c r="A686" t="s">
        <v>1168</v>
      </c>
      <c r="B686" s="41">
        <v>926</v>
      </c>
      <c r="C686" t="s">
        <v>1796</v>
      </c>
      <c r="D686" t="s">
        <v>17</v>
      </c>
      <c r="E686" t="s">
        <v>5326</v>
      </c>
      <c r="F686">
        <v>387.81691042092802</v>
      </c>
      <c r="G686">
        <v>15124.859506416193</v>
      </c>
      <c r="H686" t="s">
        <v>5327</v>
      </c>
      <c r="I686" t="s">
        <v>5328</v>
      </c>
      <c r="J686" t="s">
        <v>5329</v>
      </c>
      <c r="K686" t="s">
        <v>2901</v>
      </c>
      <c r="L686" t="s">
        <v>1984</v>
      </c>
      <c r="M686" t="s">
        <v>2901</v>
      </c>
      <c r="N686" t="s">
        <v>5330</v>
      </c>
      <c r="O686">
        <v>25584</v>
      </c>
      <c r="Q686" t="s">
        <v>5331</v>
      </c>
      <c r="T686" t="s">
        <v>2906</v>
      </c>
    </row>
    <row r="687" spans="1:20" x14ac:dyDescent="0.25">
      <c r="A687" t="s">
        <v>1170</v>
      </c>
      <c r="B687" s="41">
        <v>929</v>
      </c>
      <c r="C687" t="s">
        <v>1797</v>
      </c>
      <c r="D687" t="s">
        <v>5332</v>
      </c>
      <c r="E687" t="s">
        <v>1981</v>
      </c>
      <c r="F687">
        <v>185.72001950706499</v>
      </c>
      <c r="G687">
        <v>7243.0807607755351</v>
      </c>
      <c r="H687" t="s">
        <v>5333</v>
      </c>
      <c r="I687" t="s">
        <v>5334</v>
      </c>
      <c r="J687" t="s">
        <v>5335</v>
      </c>
      <c r="K687" t="s">
        <v>2901</v>
      </c>
      <c r="L687" t="s">
        <v>1984</v>
      </c>
      <c r="M687" t="s">
        <v>2901</v>
      </c>
      <c r="N687" t="s">
        <v>5336</v>
      </c>
      <c r="O687">
        <v>30544</v>
      </c>
      <c r="Q687" t="s">
        <v>2901</v>
      </c>
      <c r="T687" t="s">
        <v>2901</v>
      </c>
    </row>
    <row r="688" spans="1:20" x14ac:dyDescent="0.25">
      <c r="A688" t="s">
        <v>1172</v>
      </c>
      <c r="B688" s="41">
        <v>936</v>
      </c>
      <c r="C688" t="s">
        <v>1798</v>
      </c>
      <c r="D688" t="s">
        <v>13</v>
      </c>
      <c r="E688" t="s">
        <v>1995</v>
      </c>
      <c r="F688">
        <v>232.03348578553599</v>
      </c>
      <c r="G688">
        <v>9049.3059456359042</v>
      </c>
      <c r="H688" t="s">
        <v>5337</v>
      </c>
      <c r="I688" t="s">
        <v>5338</v>
      </c>
      <c r="J688" t="s">
        <v>5339</v>
      </c>
      <c r="K688" t="s">
        <v>2901</v>
      </c>
      <c r="L688" t="s">
        <v>1984</v>
      </c>
      <c r="M688" t="s">
        <v>2901</v>
      </c>
      <c r="N688" t="s">
        <v>5340</v>
      </c>
      <c r="O688">
        <v>30704</v>
      </c>
      <c r="Q688" t="s">
        <v>5341</v>
      </c>
      <c r="T688" t="s">
        <v>2906</v>
      </c>
    </row>
    <row r="689" spans="1:20" x14ac:dyDescent="0.25">
      <c r="A689" t="s">
        <v>1174</v>
      </c>
      <c r="B689" s="41">
        <v>940</v>
      </c>
      <c r="C689" t="s">
        <v>1799</v>
      </c>
      <c r="D689" t="s">
        <v>1992</v>
      </c>
      <c r="E689" t="s">
        <v>1981</v>
      </c>
      <c r="F689">
        <v>176.87745225015499</v>
      </c>
      <c r="G689">
        <v>6898.2206377560451</v>
      </c>
      <c r="H689" t="s">
        <v>5342</v>
      </c>
      <c r="I689" t="s">
        <v>5343</v>
      </c>
      <c r="J689" t="s">
        <v>5344</v>
      </c>
      <c r="K689" t="s">
        <v>2901</v>
      </c>
      <c r="L689" t="s">
        <v>1984</v>
      </c>
      <c r="M689" t="s">
        <v>2901</v>
      </c>
      <c r="N689" t="s">
        <v>5345</v>
      </c>
      <c r="O689">
        <v>30739</v>
      </c>
      <c r="Q689" t="s">
        <v>2901</v>
      </c>
      <c r="T689" t="s">
        <v>2901</v>
      </c>
    </row>
    <row r="690" spans="1:20" x14ac:dyDescent="0.25">
      <c r="A690" t="s">
        <v>1176</v>
      </c>
      <c r="B690" s="41">
        <v>943</v>
      </c>
      <c r="C690" t="s">
        <v>1800</v>
      </c>
      <c r="D690" t="s">
        <v>32</v>
      </c>
      <c r="E690" t="s">
        <v>1995</v>
      </c>
      <c r="F690">
        <v>241.083676451092</v>
      </c>
      <c r="G690">
        <v>9402.2633815925874</v>
      </c>
      <c r="H690" t="s">
        <v>2896</v>
      </c>
      <c r="I690" t="s">
        <v>2897</v>
      </c>
      <c r="J690" t="s">
        <v>5346</v>
      </c>
      <c r="K690" t="s">
        <v>2901</v>
      </c>
      <c r="L690" t="s">
        <v>1984</v>
      </c>
      <c r="M690" t="s">
        <v>2901</v>
      </c>
      <c r="N690" t="s">
        <v>5347</v>
      </c>
      <c r="O690">
        <v>31173</v>
      </c>
      <c r="Q690" t="s">
        <v>5348</v>
      </c>
      <c r="T690" t="s">
        <v>2906</v>
      </c>
    </row>
    <row r="691" spans="1:20" x14ac:dyDescent="0.25">
      <c r="A691" t="s">
        <v>1178</v>
      </c>
      <c r="B691" s="41">
        <v>947</v>
      </c>
      <c r="C691" t="s">
        <v>1801</v>
      </c>
      <c r="D691" t="s">
        <v>53</v>
      </c>
      <c r="E691" t="s">
        <v>2000</v>
      </c>
      <c r="F691">
        <v>182.499231383612</v>
      </c>
      <c r="G691">
        <v>7117.4700239608683</v>
      </c>
      <c r="H691" t="s">
        <v>5349</v>
      </c>
      <c r="I691" t="s">
        <v>5350</v>
      </c>
      <c r="J691" t="s">
        <v>5351</v>
      </c>
      <c r="K691" t="s">
        <v>2901</v>
      </c>
      <c r="L691" t="s">
        <v>1984</v>
      </c>
      <c r="M691" t="s">
        <v>2901</v>
      </c>
      <c r="N691" t="s">
        <v>5352</v>
      </c>
      <c r="O691">
        <v>31173</v>
      </c>
      <c r="Q691" t="s">
        <v>2901</v>
      </c>
      <c r="T691" t="s">
        <v>2901</v>
      </c>
    </row>
    <row r="692" spans="1:20" x14ac:dyDescent="0.25">
      <c r="A692" t="s">
        <v>1180</v>
      </c>
      <c r="B692" s="41">
        <v>948</v>
      </c>
      <c r="C692" t="s">
        <v>1802</v>
      </c>
      <c r="D692" t="s">
        <v>13</v>
      </c>
      <c r="E692" t="s">
        <v>2024</v>
      </c>
      <c r="F692">
        <v>135.89009564930799</v>
      </c>
      <c r="G692">
        <v>5299.713730323012</v>
      </c>
      <c r="H692" t="s">
        <v>5353</v>
      </c>
      <c r="I692" t="s">
        <v>5354</v>
      </c>
      <c r="J692" t="s">
        <v>5355</v>
      </c>
      <c r="K692" t="s">
        <v>2901</v>
      </c>
      <c r="L692" t="s">
        <v>1984</v>
      </c>
      <c r="M692" t="s">
        <v>2901</v>
      </c>
      <c r="N692" t="s">
        <v>5356</v>
      </c>
      <c r="O692">
        <v>31173</v>
      </c>
      <c r="Q692" t="s">
        <v>2901</v>
      </c>
      <c r="T692" t="s">
        <v>2901</v>
      </c>
    </row>
    <row r="693" spans="1:20" x14ac:dyDescent="0.25">
      <c r="A693" t="s">
        <v>1182</v>
      </c>
      <c r="B693" s="41">
        <v>962</v>
      </c>
      <c r="C693" t="s">
        <v>1803</v>
      </c>
      <c r="D693" t="s">
        <v>5357</v>
      </c>
      <c r="E693" t="s">
        <v>1989</v>
      </c>
      <c r="F693">
        <v>74.609999999986002</v>
      </c>
      <c r="G693">
        <v>2909.7899999994543</v>
      </c>
      <c r="H693" t="s">
        <v>5358</v>
      </c>
      <c r="I693" t="s">
        <v>5359</v>
      </c>
      <c r="J693" t="s">
        <v>3177</v>
      </c>
      <c r="K693" t="s">
        <v>2901</v>
      </c>
      <c r="L693" t="s">
        <v>1984</v>
      </c>
      <c r="M693" t="s">
        <v>2901</v>
      </c>
      <c r="N693" t="s">
        <v>5360</v>
      </c>
      <c r="O693">
        <v>38247</v>
      </c>
      <c r="Q693" t="s">
        <v>2901</v>
      </c>
      <c r="T693" t="s">
        <v>2901</v>
      </c>
    </row>
    <row r="694" spans="1:20" x14ac:dyDescent="0.25">
      <c r="A694" t="s">
        <v>1184</v>
      </c>
      <c r="B694" s="41">
        <v>972</v>
      </c>
      <c r="C694" t="s">
        <v>1804</v>
      </c>
      <c r="D694" t="s">
        <v>1808</v>
      </c>
      <c r="E694" t="s">
        <v>1902</v>
      </c>
      <c r="F694">
        <v>112.175013555902</v>
      </c>
      <c r="G694">
        <v>4374.8255286801786</v>
      </c>
      <c r="H694" t="s">
        <v>5361</v>
      </c>
      <c r="I694" t="s">
        <v>5362</v>
      </c>
      <c r="J694" t="s">
        <v>5363</v>
      </c>
      <c r="K694" t="s">
        <v>2901</v>
      </c>
      <c r="L694" t="s">
        <v>1984</v>
      </c>
      <c r="M694" t="s">
        <v>2901</v>
      </c>
      <c r="N694" t="s">
        <v>5364</v>
      </c>
      <c r="O694">
        <v>35147</v>
      </c>
      <c r="Q694" t="s">
        <v>2901</v>
      </c>
      <c r="T694" t="s">
        <v>2901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 ALTAS_BAJAS</vt:lpstr>
      <vt:lpstr>Hoja1</vt:lpstr>
      <vt:lpstr>Hoja2</vt:lpstr>
      <vt:lpstr>Hoja3</vt:lpstr>
      <vt:lpstr>Hoja4</vt:lpstr>
      <vt:lpstr>Hoja5</vt:lpstr>
      <vt:lpstr>' ALTAS_BAJAS'!Área_de_impresión</vt:lpstr>
      <vt:lpstr>DATOS3</vt:lpstr>
      <vt:lpstr>' ALTAS_BAJAS'!Títulos_a_imprimir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</dc:creator>
  <cp:lastModifiedBy>CONTABILIDAD</cp:lastModifiedBy>
  <cp:lastPrinted>2019-10-08T20:17:37Z</cp:lastPrinted>
  <dcterms:created xsi:type="dcterms:W3CDTF">2014-03-24T21:54:29Z</dcterms:created>
  <dcterms:modified xsi:type="dcterms:W3CDTF">2019-10-08T20:18:53Z</dcterms:modified>
</cp:coreProperties>
</file>