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Estados e Informes Presupuestarios\"/>
    </mc:Choice>
  </mc:AlternateContent>
  <xr:revisionPtr revIDLastSave="0" documentId="13_ncr:1_{7E192308-96FD-42EB-A0DB-C4119875E2F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09.1.1" sheetId="1" r:id="rId1"/>
  </sheets>
  <definedNames>
    <definedName name="_xlnm._FilterDatabase" localSheetId="0" hidden="1">'09.1.1'!$A$9:$H$241</definedName>
    <definedName name="ANEXO" localSheetId="0">#REF!</definedName>
    <definedName name="ANEXO">#REF!</definedName>
    <definedName name="_xlnm.Print_Area" localSheetId="0">'09.1.1'!$A$1:$H$252</definedName>
    <definedName name="_xlnm.Print_Titles" localSheetId="0">'09.1.1'!$1:$8</definedName>
    <definedName name="X" localSheetId="0">#REF!</definedName>
    <definedName name="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6" i="1" l="1"/>
  <c r="F106" i="1"/>
  <c r="D159" i="1"/>
  <c r="D138" i="1"/>
  <c r="E117" i="1"/>
  <c r="E110" i="1"/>
  <c r="D106" i="1"/>
  <c r="D12" i="1"/>
  <c r="C159" i="1"/>
  <c r="E207" i="1"/>
  <c r="H207" i="1" s="1"/>
  <c r="E149" i="1"/>
  <c r="E136" i="1"/>
  <c r="H136" i="1" s="1"/>
  <c r="E212" i="1"/>
  <c r="H212" i="1" s="1"/>
  <c r="E142" i="1"/>
  <c r="E126" i="1"/>
  <c r="E118" i="1"/>
  <c r="E114" i="1"/>
  <c r="H114" i="1" s="1"/>
  <c r="E49" i="1"/>
  <c r="H49" i="1" s="1"/>
  <c r="H48" i="1" s="1"/>
  <c r="E185" i="1"/>
  <c r="H185" i="1" s="1"/>
  <c r="F48" i="1"/>
  <c r="G48" i="1"/>
  <c r="D48" i="1"/>
  <c r="G138" i="1"/>
  <c r="F138" i="1"/>
  <c r="D228" i="1"/>
  <c r="H149" i="1" l="1"/>
  <c r="H126" i="1"/>
  <c r="H117" i="1"/>
  <c r="C106" i="1"/>
  <c r="C48" i="1"/>
  <c r="C138" i="1"/>
  <c r="E48" i="1"/>
  <c r="H142" i="1"/>
  <c r="H110" i="1"/>
  <c r="H118" i="1"/>
  <c r="E240" i="1"/>
  <c r="H240" i="1" s="1"/>
  <c r="H239" i="1" s="1"/>
  <c r="G239" i="1"/>
  <c r="F239" i="1"/>
  <c r="D239" i="1"/>
  <c r="C239" i="1"/>
  <c r="E238" i="1"/>
  <c r="H238" i="1" s="1"/>
  <c r="E237" i="1"/>
  <c r="H237" i="1" s="1"/>
  <c r="E236" i="1"/>
  <c r="H236" i="1" s="1"/>
  <c r="E235" i="1"/>
  <c r="H235" i="1" s="1"/>
  <c r="E234" i="1"/>
  <c r="H234" i="1" s="1"/>
  <c r="H233" i="1" s="1"/>
  <c r="G233" i="1"/>
  <c r="F233" i="1"/>
  <c r="D233" i="1"/>
  <c r="C233" i="1"/>
  <c r="E232" i="1"/>
  <c r="H232" i="1" s="1"/>
  <c r="H231" i="1" s="1"/>
  <c r="G231" i="1"/>
  <c r="F231" i="1"/>
  <c r="D231" i="1"/>
  <c r="C231" i="1"/>
  <c r="E229" i="1"/>
  <c r="H229" i="1" s="1"/>
  <c r="H228" i="1" s="1"/>
  <c r="G225" i="1"/>
  <c r="F228" i="1"/>
  <c r="F225" i="1" s="1"/>
  <c r="D225" i="1"/>
  <c r="C228" i="1"/>
  <c r="C225" i="1" s="1"/>
  <c r="E227" i="1"/>
  <c r="H227" i="1" s="1"/>
  <c r="E226" i="1"/>
  <c r="H226" i="1" s="1"/>
  <c r="E224" i="1"/>
  <c r="H224" i="1" s="1"/>
  <c r="E223" i="1"/>
  <c r="H223" i="1" s="1"/>
  <c r="E222" i="1"/>
  <c r="H222" i="1" s="1"/>
  <c r="E221" i="1"/>
  <c r="H221" i="1" s="1"/>
  <c r="E220" i="1"/>
  <c r="H220" i="1" s="1"/>
  <c r="E219" i="1"/>
  <c r="H219" i="1" s="1"/>
  <c r="E218" i="1"/>
  <c r="H218" i="1" s="1"/>
  <c r="G217" i="1"/>
  <c r="F217" i="1"/>
  <c r="D217" i="1"/>
  <c r="C217" i="1"/>
  <c r="E216" i="1"/>
  <c r="H216" i="1" s="1"/>
  <c r="E215" i="1"/>
  <c r="H215" i="1" s="1"/>
  <c r="E214" i="1"/>
  <c r="H214" i="1" s="1"/>
  <c r="E213" i="1"/>
  <c r="H213" i="1" s="1"/>
  <c r="E211" i="1"/>
  <c r="H211" i="1" s="1"/>
  <c r="G210" i="1"/>
  <c r="F210" i="1"/>
  <c r="D210" i="1"/>
  <c r="C210" i="1"/>
  <c r="E209" i="1"/>
  <c r="H209" i="1" s="1"/>
  <c r="E208" i="1"/>
  <c r="H208" i="1" s="1"/>
  <c r="E206" i="1"/>
  <c r="H206" i="1" s="1"/>
  <c r="G205" i="1"/>
  <c r="F205" i="1"/>
  <c r="D205" i="1"/>
  <c r="C205" i="1"/>
  <c r="E203" i="1"/>
  <c r="H203" i="1" s="1"/>
  <c r="E202" i="1"/>
  <c r="H202" i="1" s="1"/>
  <c r="E201" i="1"/>
  <c r="H201" i="1" s="1"/>
  <c r="G200" i="1"/>
  <c r="F200" i="1"/>
  <c r="D200" i="1"/>
  <c r="C200" i="1"/>
  <c r="E199" i="1"/>
  <c r="H199" i="1" s="1"/>
  <c r="E198" i="1"/>
  <c r="H198" i="1" s="1"/>
  <c r="E197" i="1"/>
  <c r="H197" i="1" s="1"/>
  <c r="G196" i="1"/>
  <c r="F196" i="1"/>
  <c r="D196" i="1"/>
  <c r="C196" i="1"/>
  <c r="E195" i="1"/>
  <c r="H195" i="1" s="1"/>
  <c r="E194" i="1"/>
  <c r="H194" i="1" s="1"/>
  <c r="E193" i="1"/>
  <c r="H193" i="1" s="1"/>
  <c r="E192" i="1"/>
  <c r="H192" i="1" s="1"/>
  <c r="E191" i="1"/>
  <c r="H191" i="1" s="1"/>
  <c r="E190" i="1"/>
  <c r="H190" i="1" s="1"/>
  <c r="E189" i="1"/>
  <c r="H189" i="1" s="1"/>
  <c r="E188" i="1"/>
  <c r="H188" i="1" s="1"/>
  <c r="E187" i="1"/>
  <c r="H187" i="1" s="1"/>
  <c r="G186" i="1"/>
  <c r="F186" i="1"/>
  <c r="D186" i="1"/>
  <c r="C186" i="1"/>
  <c r="E184" i="1"/>
  <c r="H184" i="1" s="1"/>
  <c r="E183" i="1"/>
  <c r="H183" i="1" s="1"/>
  <c r="G182" i="1"/>
  <c r="F182" i="1"/>
  <c r="D182" i="1"/>
  <c r="C182" i="1"/>
  <c r="E181" i="1"/>
  <c r="H181" i="1" s="1"/>
  <c r="E180" i="1"/>
  <c r="H180" i="1" s="1"/>
  <c r="G179" i="1"/>
  <c r="F179" i="1"/>
  <c r="D179" i="1"/>
  <c r="C179" i="1"/>
  <c r="E178" i="1"/>
  <c r="H178" i="1" s="1"/>
  <c r="E177" i="1"/>
  <c r="H177" i="1" s="1"/>
  <c r="E176" i="1"/>
  <c r="H176" i="1" s="1"/>
  <c r="E175" i="1"/>
  <c r="H175" i="1" s="1"/>
  <c r="G174" i="1"/>
  <c r="F174" i="1"/>
  <c r="D174" i="1"/>
  <c r="C174" i="1"/>
  <c r="E173" i="1"/>
  <c r="H173" i="1" s="1"/>
  <c r="E172" i="1"/>
  <c r="H172" i="1" s="1"/>
  <c r="E171" i="1"/>
  <c r="H171" i="1" s="1"/>
  <c r="E170" i="1"/>
  <c r="H170" i="1" s="1"/>
  <c r="G169" i="1"/>
  <c r="F169" i="1"/>
  <c r="D169" i="1"/>
  <c r="C169" i="1"/>
  <c r="E167" i="1"/>
  <c r="H167" i="1" s="1"/>
  <c r="E166" i="1"/>
  <c r="H166" i="1" s="1"/>
  <c r="E165" i="1"/>
  <c r="H165" i="1" s="1"/>
  <c r="E164" i="1"/>
  <c r="H164" i="1" s="1"/>
  <c r="E163" i="1"/>
  <c r="H163" i="1" s="1"/>
  <c r="E162" i="1"/>
  <c r="H162" i="1" s="1"/>
  <c r="E161" i="1"/>
  <c r="H161" i="1" s="1"/>
  <c r="E160" i="1"/>
  <c r="H160" i="1" s="1"/>
  <c r="G159" i="1"/>
  <c r="F159" i="1"/>
  <c r="E156" i="1"/>
  <c r="H156" i="1" s="1"/>
  <c r="H155" i="1" s="1"/>
  <c r="G155" i="1"/>
  <c r="F155" i="1"/>
  <c r="D155" i="1"/>
  <c r="C155" i="1"/>
  <c r="E153" i="1"/>
  <c r="H153" i="1" s="1"/>
  <c r="E152" i="1"/>
  <c r="H152" i="1" s="1"/>
  <c r="E151" i="1"/>
  <c r="H151" i="1" s="1"/>
  <c r="E150" i="1"/>
  <c r="H150" i="1" s="1"/>
  <c r="E148" i="1"/>
  <c r="H148" i="1" s="1"/>
  <c r="G147" i="1"/>
  <c r="F147" i="1"/>
  <c r="D147" i="1"/>
  <c r="C147" i="1"/>
  <c r="E146" i="1"/>
  <c r="H146" i="1" s="1"/>
  <c r="E145" i="1"/>
  <c r="H145" i="1" s="1"/>
  <c r="E144" i="1"/>
  <c r="H144" i="1" s="1"/>
  <c r="G143" i="1"/>
  <c r="F143" i="1"/>
  <c r="D143" i="1"/>
  <c r="C143" i="1"/>
  <c r="E141" i="1"/>
  <c r="H141" i="1" s="1"/>
  <c r="E140" i="1"/>
  <c r="H140" i="1" s="1"/>
  <c r="E139" i="1"/>
  <c r="E137" i="1"/>
  <c r="H137" i="1" s="1"/>
  <c r="E135" i="1"/>
  <c r="H135" i="1" s="1"/>
  <c r="E134" i="1"/>
  <c r="H134" i="1" s="1"/>
  <c r="E133" i="1"/>
  <c r="H133" i="1" s="1"/>
  <c r="G132" i="1"/>
  <c r="F132" i="1"/>
  <c r="D132" i="1"/>
  <c r="C132" i="1"/>
  <c r="E131" i="1"/>
  <c r="H131" i="1" s="1"/>
  <c r="E130" i="1"/>
  <c r="H130" i="1" s="1"/>
  <c r="E129" i="1"/>
  <c r="H129" i="1" s="1"/>
  <c r="E128" i="1"/>
  <c r="H128" i="1" s="1"/>
  <c r="E127" i="1"/>
  <c r="H127" i="1" s="1"/>
  <c r="E125" i="1"/>
  <c r="H125" i="1" s="1"/>
  <c r="E124" i="1"/>
  <c r="H124" i="1" s="1"/>
  <c r="E123" i="1"/>
  <c r="H123" i="1" s="1"/>
  <c r="G122" i="1"/>
  <c r="F122" i="1"/>
  <c r="D122" i="1"/>
  <c r="C122" i="1"/>
  <c r="E121" i="1"/>
  <c r="H121" i="1" s="1"/>
  <c r="E120" i="1"/>
  <c r="H120" i="1" s="1"/>
  <c r="E119" i="1"/>
  <c r="H119" i="1" s="1"/>
  <c r="E116" i="1"/>
  <c r="H116" i="1" s="1"/>
  <c r="G115" i="1"/>
  <c r="F115" i="1"/>
  <c r="D115" i="1"/>
  <c r="C115" i="1"/>
  <c r="E113" i="1"/>
  <c r="H113" i="1" s="1"/>
  <c r="E112" i="1"/>
  <c r="H112" i="1" s="1"/>
  <c r="E111" i="1"/>
  <c r="H111" i="1" s="1"/>
  <c r="E109" i="1"/>
  <c r="H109" i="1" s="1"/>
  <c r="E108" i="1"/>
  <c r="H108" i="1" s="1"/>
  <c r="E107" i="1"/>
  <c r="E105" i="1"/>
  <c r="H105" i="1" s="1"/>
  <c r="E104" i="1"/>
  <c r="H104" i="1" s="1"/>
  <c r="E103" i="1"/>
  <c r="H103" i="1" s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G96" i="1"/>
  <c r="F96" i="1"/>
  <c r="D96" i="1"/>
  <c r="C96" i="1"/>
  <c r="E95" i="1"/>
  <c r="H95" i="1" s="1"/>
  <c r="E94" i="1"/>
  <c r="H94" i="1" s="1"/>
  <c r="E93" i="1"/>
  <c r="H93" i="1" s="1"/>
  <c r="E92" i="1"/>
  <c r="H92" i="1" s="1"/>
  <c r="E91" i="1"/>
  <c r="H91" i="1" s="1"/>
  <c r="E90" i="1"/>
  <c r="H90" i="1" s="1"/>
  <c r="E89" i="1"/>
  <c r="H89" i="1" s="1"/>
  <c r="E88" i="1"/>
  <c r="H88" i="1" s="1"/>
  <c r="G87" i="1"/>
  <c r="F87" i="1"/>
  <c r="D87" i="1"/>
  <c r="C87" i="1"/>
  <c r="E85" i="1"/>
  <c r="H85" i="1" s="1"/>
  <c r="E84" i="1"/>
  <c r="H84" i="1" s="1"/>
  <c r="E83" i="1"/>
  <c r="H83" i="1" s="1"/>
  <c r="E82" i="1"/>
  <c r="H82" i="1" s="1"/>
  <c r="E81" i="1"/>
  <c r="H81" i="1" s="1"/>
  <c r="E80" i="1"/>
  <c r="H80" i="1" s="1"/>
  <c r="E79" i="1"/>
  <c r="H79" i="1" s="1"/>
  <c r="E78" i="1"/>
  <c r="H78" i="1" s="1"/>
  <c r="G77" i="1"/>
  <c r="F77" i="1"/>
  <c r="D77" i="1"/>
  <c r="C77" i="1"/>
  <c r="E75" i="1"/>
  <c r="H75" i="1" s="1"/>
  <c r="E74" i="1"/>
  <c r="H74" i="1" s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H68" i="1" s="1"/>
  <c r="G68" i="1"/>
  <c r="F68" i="1"/>
  <c r="D68" i="1"/>
  <c r="C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G60" i="1"/>
  <c r="F60" i="1"/>
  <c r="D60" i="1"/>
  <c r="C60" i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G50" i="1"/>
  <c r="F50" i="1"/>
  <c r="D50" i="1"/>
  <c r="C50" i="1"/>
  <c r="E47" i="1"/>
  <c r="H47" i="1" s="1"/>
  <c r="E46" i="1"/>
  <c r="H46" i="1" s="1"/>
  <c r="G45" i="1"/>
  <c r="F45" i="1"/>
  <c r="D45" i="1"/>
  <c r="C45" i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G37" i="1"/>
  <c r="F37" i="1"/>
  <c r="D37" i="1"/>
  <c r="C37" i="1"/>
  <c r="E35" i="1"/>
  <c r="H35" i="1" s="1"/>
  <c r="H34" i="1" s="1"/>
  <c r="G34" i="1"/>
  <c r="F34" i="1"/>
  <c r="D34" i="1"/>
  <c r="C34" i="1"/>
  <c r="E33" i="1"/>
  <c r="H33" i="1" s="1"/>
  <c r="H32" i="1" s="1"/>
  <c r="G32" i="1"/>
  <c r="F32" i="1"/>
  <c r="D32" i="1"/>
  <c r="C32" i="1"/>
  <c r="E31" i="1"/>
  <c r="H31" i="1" s="1"/>
  <c r="E30" i="1"/>
  <c r="H30" i="1" s="1"/>
  <c r="E29" i="1"/>
  <c r="H29" i="1" s="1"/>
  <c r="E28" i="1"/>
  <c r="H28" i="1" s="1"/>
  <c r="E27" i="1"/>
  <c r="H27" i="1" s="1"/>
  <c r="G26" i="1"/>
  <c r="F26" i="1"/>
  <c r="D26" i="1"/>
  <c r="C26" i="1"/>
  <c r="E25" i="1"/>
  <c r="H25" i="1" s="1"/>
  <c r="E24" i="1"/>
  <c r="H24" i="1" s="1"/>
  <c r="E23" i="1"/>
  <c r="E22" i="1"/>
  <c r="H22" i="1" s="1"/>
  <c r="G21" i="1"/>
  <c r="F21" i="1"/>
  <c r="D21" i="1"/>
  <c r="C21" i="1"/>
  <c r="E20" i="1"/>
  <c r="H20" i="1" s="1"/>
  <c r="E19" i="1"/>
  <c r="H19" i="1" s="1"/>
  <c r="E18" i="1"/>
  <c r="H18" i="1" s="1"/>
  <c r="E17" i="1"/>
  <c r="H17" i="1" s="1"/>
  <c r="G16" i="1"/>
  <c r="F16" i="1"/>
  <c r="D16" i="1"/>
  <c r="C16" i="1"/>
  <c r="E15" i="1"/>
  <c r="H15" i="1" s="1"/>
  <c r="E14" i="1"/>
  <c r="H14" i="1" s="1"/>
  <c r="E13" i="1"/>
  <c r="H13" i="1" s="1"/>
  <c r="G12" i="1"/>
  <c r="F12" i="1"/>
  <c r="C12" i="1"/>
  <c r="E11" i="1"/>
  <c r="H11" i="1" s="1"/>
  <c r="H10" i="1" s="1"/>
  <c r="G10" i="1"/>
  <c r="F10" i="1"/>
  <c r="D10" i="1"/>
  <c r="C10" i="1"/>
  <c r="E106" i="1" l="1"/>
  <c r="C204" i="1"/>
  <c r="C154" i="1"/>
  <c r="H139" i="1"/>
  <c r="H138" i="1" s="1"/>
  <c r="E138" i="1"/>
  <c r="H107" i="1"/>
  <c r="H106" i="1" s="1"/>
  <c r="G9" i="1"/>
  <c r="H96" i="1"/>
  <c r="H186" i="1"/>
  <c r="E68" i="1"/>
  <c r="C36" i="1"/>
  <c r="E239" i="1"/>
  <c r="H205" i="1"/>
  <c r="H174" i="1"/>
  <c r="E186" i="1"/>
  <c r="D204" i="1"/>
  <c r="E231" i="1"/>
  <c r="G168" i="1"/>
  <c r="E34" i="1"/>
  <c r="C230" i="1"/>
  <c r="G154" i="1"/>
  <c r="C168" i="1"/>
  <c r="D168" i="1"/>
  <c r="E228" i="1"/>
  <c r="E225" i="1" s="1"/>
  <c r="E21" i="1"/>
  <c r="E32" i="1"/>
  <c r="G204" i="1"/>
  <c r="G230" i="1"/>
  <c r="G36" i="1"/>
  <c r="H12" i="1"/>
  <c r="C9" i="1"/>
  <c r="F36" i="1"/>
  <c r="C86" i="1"/>
  <c r="G86" i="1"/>
  <c r="H182" i="1"/>
  <c r="E12" i="1"/>
  <c r="H37" i="1"/>
  <c r="H196" i="1"/>
  <c r="E50" i="1"/>
  <c r="E70" i="1"/>
  <c r="E96" i="1"/>
  <c r="E122" i="1"/>
  <c r="H143" i="1"/>
  <c r="D154" i="1"/>
  <c r="F168" i="1"/>
  <c r="E169" i="1"/>
  <c r="E174" i="1"/>
  <c r="E196" i="1"/>
  <c r="F204" i="1"/>
  <c r="D230" i="1"/>
  <c r="F9" i="1"/>
  <c r="H23" i="1"/>
  <c r="H21" i="1" s="1"/>
  <c r="E37" i="1"/>
  <c r="E60" i="1"/>
  <c r="E77" i="1"/>
  <c r="F86" i="1"/>
  <c r="F154" i="1"/>
  <c r="H159" i="1"/>
  <c r="H154" i="1" s="1"/>
  <c r="H179" i="1"/>
  <c r="E200" i="1"/>
  <c r="E205" i="1"/>
  <c r="F230" i="1"/>
  <c r="H16" i="1"/>
  <c r="E87" i="1"/>
  <c r="E155" i="1"/>
  <c r="D86" i="1"/>
  <c r="H147" i="1"/>
  <c r="E233" i="1"/>
  <c r="H225" i="1"/>
  <c r="H217" i="1"/>
  <c r="E217" i="1"/>
  <c r="E210" i="1"/>
  <c r="H210" i="1"/>
  <c r="H200" i="1"/>
  <c r="E182" i="1"/>
  <c r="E179" i="1"/>
  <c r="H169" i="1"/>
  <c r="E159" i="1"/>
  <c r="E147" i="1"/>
  <c r="E143" i="1"/>
  <c r="E132" i="1"/>
  <c r="H132" i="1"/>
  <c r="H122" i="1"/>
  <c r="H115" i="1"/>
  <c r="E115" i="1"/>
  <c r="H87" i="1"/>
  <c r="H77" i="1"/>
  <c r="H70" i="1"/>
  <c r="H60" i="1"/>
  <c r="H50" i="1"/>
  <c r="H45" i="1"/>
  <c r="D36" i="1"/>
  <c r="E45" i="1"/>
  <c r="E26" i="1"/>
  <c r="H26" i="1"/>
  <c r="E16" i="1"/>
  <c r="D9" i="1"/>
  <c r="E10" i="1"/>
  <c r="H230" i="1"/>
  <c r="E230" i="1" l="1"/>
  <c r="E36" i="1"/>
  <c r="C241" i="1"/>
  <c r="E204" i="1"/>
  <c r="H204" i="1"/>
  <c r="G241" i="1"/>
  <c r="H9" i="1"/>
  <c r="E154" i="1"/>
  <c r="F241" i="1"/>
  <c r="H168" i="1"/>
  <c r="E86" i="1"/>
  <c r="D241" i="1"/>
  <c r="E168" i="1"/>
  <c r="H86" i="1"/>
  <c r="H36" i="1"/>
  <c r="E9" i="1"/>
  <c r="E241" i="1" l="1"/>
  <c r="H241" i="1"/>
</calcChain>
</file>

<file path=xl/sharedStrings.xml><?xml version="1.0" encoding="utf-8"?>
<sst xmlns="http://schemas.openxmlformats.org/spreadsheetml/2006/main" count="247" uniqueCount="243">
  <si>
    <t>Estado Analítico del Ejercicio del Presupuesto de Egresos</t>
  </si>
  <si>
    <t>Clasificación por Objeto del Gasto Capítulo del Gasto (Capítulo, Concepto y Partida)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</si>
  <si>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</si>
  <si>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</si>
  <si>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</si>
  <si>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</si>
  <si>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</si>
  <si>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</si>
  <si>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</si>
  <si>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</si>
  <si>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</si>
  <si>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 = ( 3 - 4 )</t>
  </si>
  <si>
    <t>Servicios Personales</t>
  </si>
  <si>
    <t>Remuneraciones al Personal de Carácter Permanente</t>
  </si>
  <si>
    <t>Sueldos base al personal permanente</t>
  </si>
  <si>
    <t>Remuneraciones al Personal de Caracter Transitorio</t>
  </si>
  <si>
    <t>Honorarios asimilables a salarios</t>
  </si>
  <si>
    <t>Sueldos base al personal eventual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</si>
  <si>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</si>
  <si>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</si>
  <si>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</si>
  <si>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</si>
  <si>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</si>
  <si>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</si>
  <si>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</si>
  <si>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</si>
  <si>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</si>
  <si>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</si>
  <si>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</si>
  <si>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</si>
  <si>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</si>
  <si>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</si>
  <si>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</si>
  <si>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</si>
  <si>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</si>
  <si>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</si>
  <si>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</si>
  <si>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</si>
  <si>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</si>
  <si>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</si>
  <si>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</si>
  <si>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</si>
  <si>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</si>
  <si>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</si>
  <si>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</si>
  <si>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</si>
  <si>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</si>
  <si>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</si>
  <si>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</si>
  <si>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</si>
  <si>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Utensilios para el servicio de alimentación</t>
  </si>
  <si>
    <t>Materias Primas y Materiales De Producción y Comercialización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</si>
  <si>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</si>
  <si>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</si>
  <si>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</si>
  <si>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</si>
  <si>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</si>
  <si>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</si>
  <si>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</si>
  <si>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</si>
  <si>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</si>
  <si>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</si>
  <si>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</si>
  <si>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</si>
  <si>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</si>
  <si>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</si>
  <si>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</si>
  <si>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</si>
  <si>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</si>
  <si>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</si>
  <si>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</si>
  <si>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</si>
  <si>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</si>
  <si>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</si>
  <si>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</si>
  <si>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</si>
  <si>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</si>
  <si>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</si>
  <si>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</si>
  <si>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</si>
  <si>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</si>
  <si>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</si>
  <si>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</si>
  <si>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</si>
  <si>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</si>
  <si>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</si>
  <si>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</si>
  <si>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</si>
  <si>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</si>
  <si>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Básicos</t>
  </si>
  <si>
    <t>Energía eléctrica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</si>
  <si>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</si>
  <si>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</si>
  <si>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</si>
  <si>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</si>
  <si>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</si>
  <si>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</si>
  <si>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</si>
  <si>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</si>
  <si>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</si>
  <si>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</si>
  <si>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</si>
  <si>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</si>
  <si>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</si>
  <si>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</si>
  <si>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</si>
  <si>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</si>
  <si>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</si>
  <si>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</si>
  <si>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</si>
  <si>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</si>
  <si>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</si>
  <si>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investigación científica y desarrollo</t>
  </si>
  <si>
    <t>Servicios de apoyo administrativo, traducción, fotocopiado e impresión</t>
  </si>
  <si>
    <t>Servicios de vigilancia</t>
  </si>
  <si>
    <t>Servicios Financieros, Bancarios y Comerciales</t>
  </si>
  <si>
    <t>Servicios financieros y bancarios</t>
  </si>
  <si>
    <t>Seguro de bienes patrimoniales</t>
  </si>
  <si>
    <t>Fletes y maniobras</t>
  </si>
  <si>
    <t>Servicios financieros, 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</si>
  <si>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</si>
  <si>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</si>
  <si>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</si>
  <si>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</si>
  <si>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</si>
  <si>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</si>
  <si>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</si>
  <si>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</si>
  <si>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</si>
  <si>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</si>
  <si>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</si>
  <si>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</si>
  <si>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</si>
  <si>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Otros servicios de información</t>
  </si>
  <si>
    <t>Servicios de Traslado y Viáticos</t>
  </si>
  <si>
    <t>Pasajes aéreos</t>
  </si>
  <si>
    <t>Pasajes terrestres</t>
  </si>
  <si>
    <t>Viáticos en el país</t>
  </si>
  <si>
    <t>Servicios Oficiales</t>
  </si>
  <si>
    <t>Gastos de orden social y cultural</t>
  </si>
  <si>
    <t>Congresos y convenciones</t>
  </si>
  <si>
    <t>Gastos de representación</t>
  </si>
  <si>
    <t>Otros Servicios Generales</t>
  </si>
  <si>
    <t>Impuestos y derechos</t>
  </si>
  <si>
    <t>Penas, multas, accesorios y actualizaciones</t>
  </si>
  <si>
    <t>Otros gastos por responsabilidades</t>
  </si>
  <si>
    <t>Impuesto sobre nóminas y otros que se deriven de una relación laboral</t>
  </si>
  <si>
    <t>Otros servicios generales</t>
  </si>
  <si>
    <t>Transferencias, Asignaciones, Subsidios y Otras Ayudas</t>
  </si>
  <si>
    <t>Transferencias Internas y Asignaciones al Sector Público</t>
  </si>
  <si>
    <t>Transferencias internas otorgadas a entidades paraestatales no empresariales y no financieras</t>
  </si>
  <si>
    <t>Transferencias al Resto del Sector Público</t>
  </si>
  <si>
    <t>Subsidios y Subvenciones</t>
  </si>
  <si>
    <t xml:space="preserve"> Ayudas Sociales</t>
  </si>
  <si>
    <t>Ayudas sociales a personas</t>
  </si>
  <si>
    <t>Becas y otras ayudas para programas de capacitación</t>
  </si>
  <si>
    <t>Ayudas sociales a instituciones sin fines de lucro</t>
  </si>
  <si>
    <t>Pensiones y Jubilaciones</t>
  </si>
  <si>
    <t>Transferencias a Fideicomisos, Mandatos y Otros Análogos</t>
  </si>
  <si>
    <t>Transferencias a la Seguridad Social</t>
  </si>
  <si>
    <t>Donativos</t>
  </si>
  <si>
    <t xml:space="preserve"> Transferencias al Exterior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</si>
  <si>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</si>
  <si>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</si>
  <si>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</si>
  <si>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</si>
  <si>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</si>
  <si>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</si>
  <si>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</si>
  <si>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</si>
  <si>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</si>
  <si>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</si>
  <si>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</si>
  <si>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</si>
  <si>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</si>
  <si>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</si>
  <si>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</si>
  <si>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de transporte</t>
  </si>
  <si>
    <t>Equipo aeroespacial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</si>
  <si>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</si>
  <si>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</si>
  <si>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</si>
  <si>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</si>
  <si>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</si>
  <si>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</si>
  <si>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</si>
  <si>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</si>
  <si>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</si>
  <si>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</si>
  <si>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Biologicos</t>
  </si>
  <si>
    <t>Bienes Inmuebles</t>
  </si>
  <si>
    <t>Terrenos</t>
  </si>
  <si>
    <t>Edificios no residenciales</t>
  </si>
  <si>
    <t>Otros bienes inmuebles</t>
  </si>
  <si>
    <t>Activos Intangibles</t>
  </si>
  <si>
    <t>Software</t>
  </si>
  <si>
    <t>Licencias informáticas e intelectuales</t>
  </si>
  <si>
    <t>Otros activos intangibles</t>
  </si>
  <si>
    <t>Inversión Pública</t>
  </si>
  <si>
    <t>Obra Pública en Bienes de Dominio Público</t>
  </si>
  <si>
    <t>Edificación no habitacional</t>
  </si>
  <si>
    <t>División de terrenos y construcción de obras de urbanización</t>
  </si>
  <si>
    <t>Instalaciones y equipamiento en construcciones</t>
  </si>
  <si>
    <t>Obra Pública en Bienes Propios</t>
  </si>
  <si>
    <t>Trabajos de acabados en edificaciones y otros trabajos especializados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</si>
  <si>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</si>
  <si>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</si>
  <si>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</si>
  <si>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</si>
  <si>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</si>
  <si>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</si>
  <si>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</si>
  <si>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</si>
  <si>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</si>
  <si>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</si>
  <si>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</si>
  <si>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</si>
  <si>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</si>
  <si>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Convenios de reasignación</t>
  </si>
  <si>
    <t>Deuda Pública</t>
  </si>
  <si>
    <t>Amortización de la Deuda Pública</t>
  </si>
  <si>
    <t>Amortización de la deuda interna con instituciones de crédito</t>
  </si>
  <si>
    <t>Intereses de la Deuda Pública</t>
  </si>
  <si>
    <t>Intereses de la deuda interna con instituciones de crédito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</si>
  <si>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</si>
  <si>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</si>
  <si>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</si>
  <si>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</si>
  <si>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</si>
  <si>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ADEFAS</t>
  </si>
  <si>
    <t>TOTALES</t>
  </si>
  <si>
    <t xml:space="preserve">COMISION MUNICIPAL DE AGUA POTABLE Y ALCANTARILLADO DEL MUNICIPIO DE ALTAMIRA, TAMAULIPAS </t>
  </si>
  <si>
    <t xml:space="preserve">Servicios de capacitación </t>
  </si>
  <si>
    <t>Servicios profesionales, científicos y técnicos integrales</t>
  </si>
  <si>
    <t>Servicios de recaudación, traslado y custodia de valores</t>
  </si>
  <si>
    <t>Seguros de responsabilidad patrimonial y fianzas</t>
  </si>
  <si>
    <t>Instalación, reparación y mantenimiento de equipo e instrumental médico y de laboratorio</t>
  </si>
  <si>
    <t>Otros servicios de traslado y hospedaje</t>
  </si>
  <si>
    <t xml:space="preserve">Otros productos adquiridos como materia prima </t>
  </si>
  <si>
    <t>Construcción de obras para el abastecimiento de agua, petróleo, gas, electricidad y telecomunicaciones</t>
  </si>
  <si>
    <t>Servicios de revelado de fotografías</t>
  </si>
  <si>
    <t>Sentencias y resoluciones por autoridad competente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</si>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</sst>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3"/>
    <xf numFmtId="0" fontId="5" fillId="0" borderId="0" xfId="3" applyFont="1" applyAlignment="1">
      <alignment wrapText="1"/>
    </xf>
    <xf numFmtId="164" fontId="5" fillId="0" borderId="0" xfId="4" applyFont="1"/>
    <xf numFmtId="0" fontId="3" fillId="0" borderId="0" xfId="3" applyAlignment="1">
      <alignment vertical="center"/>
    </xf>
    <xf numFmtId="164" fontId="7" fillId="4" borderId="10" xfId="4" applyFont="1" applyFill="1" applyBorder="1" applyAlignment="1">
      <alignment horizontal="center" vertical="center" wrapText="1"/>
    </xf>
    <xf numFmtId="1" fontId="8" fillId="4" borderId="13" xfId="4" applyNumberFormat="1" applyFont="1" applyFill="1" applyBorder="1" applyAlignment="1">
      <alignment horizontal="center" vertical="center" wrapText="1"/>
    </xf>
    <xf numFmtId="0" fontId="6" fillId="5" borderId="14" xfId="3" applyFont="1" applyFill="1" applyBorder="1" applyAlignment="1">
      <alignment horizontal="left" vertical="center"/>
    </xf>
    <xf numFmtId="0" fontId="7" fillId="5" borderId="14" xfId="3" applyFont="1" applyFill="1" applyBorder="1" applyAlignment="1">
      <alignment vertical="center" wrapText="1"/>
    </xf>
    <xf numFmtId="0" fontId="7" fillId="0" borderId="0" xfId="3" applyFont="1"/>
    <xf numFmtId="0" fontId="9" fillId="6" borderId="14" xfId="3" applyFont="1" applyFill="1" applyBorder="1" applyAlignment="1">
      <alignment horizontal="left" vertical="center" indent="1"/>
    </xf>
    <xf numFmtId="0" fontId="10" fillId="6" borderId="14" xfId="3" applyFont="1" applyFill="1" applyBorder="1" applyAlignment="1">
      <alignment horizontal="left" vertical="center" wrapText="1"/>
    </xf>
    <xf numFmtId="0" fontId="11" fillId="0" borderId="14" xfId="3" applyFont="1" applyBorder="1" applyAlignment="1">
      <alignment horizontal="left" vertical="center" indent="1"/>
    </xf>
    <xf numFmtId="0" fontId="3" fillId="0" borderId="14" xfId="3" applyBorder="1" applyAlignment="1">
      <alignment horizontal="left" vertical="center" wrapText="1"/>
    </xf>
    <xf numFmtId="0" fontId="5" fillId="0" borderId="0" xfId="3" applyFont="1"/>
    <xf numFmtId="41" fontId="9" fillId="6" borderId="14" xfId="1" applyNumberFormat="1" applyFont="1" applyFill="1" applyBorder="1"/>
    <xf numFmtId="41" fontId="11" fillId="0" borderId="14" xfId="1" applyNumberFormat="1" applyFont="1" applyBorder="1"/>
    <xf numFmtId="41" fontId="6" fillId="0" borderId="14" xfId="1" applyNumberFormat="1" applyFont="1" applyBorder="1"/>
    <xf numFmtId="41" fontId="9" fillId="6" borderId="14" xfId="1" applyNumberFormat="1" applyFont="1" applyFill="1" applyBorder="1" applyAlignment="1">
      <alignment vertical="center"/>
    </xf>
    <xf numFmtId="42" fontId="6" fillId="5" borderId="14" xfId="2" applyNumberFormat="1" applyFont="1" applyFill="1" applyBorder="1"/>
    <xf numFmtId="0" fontId="11" fillId="0" borderId="17" xfId="3" applyFont="1" applyBorder="1" applyAlignment="1">
      <alignment horizontal="left" vertical="center" indent="1"/>
    </xf>
    <xf numFmtId="0" fontId="3" fillId="0" borderId="17" xfId="3" applyBorder="1" applyAlignment="1">
      <alignment horizontal="left" vertical="center" wrapText="1"/>
    </xf>
    <xf numFmtId="41" fontId="11" fillId="0" borderId="17" xfId="1" applyNumberFormat="1" applyFont="1" applyBorder="1"/>
    <xf numFmtId="0" fontId="9" fillId="6" borderId="17" xfId="3" applyFont="1" applyFill="1" applyBorder="1" applyAlignment="1">
      <alignment horizontal="left" vertical="center" indent="1"/>
    </xf>
    <xf numFmtId="0" fontId="10" fillId="6" borderId="17" xfId="3" applyFont="1" applyFill="1" applyBorder="1" applyAlignment="1">
      <alignment horizontal="left" vertical="center" wrapText="1"/>
    </xf>
    <xf numFmtId="41" fontId="9" fillId="6" borderId="17" xfId="1" applyNumberFormat="1" applyFont="1" applyFill="1" applyBorder="1"/>
    <xf numFmtId="0" fontId="6" fillId="5" borderId="17" xfId="3" applyFont="1" applyFill="1" applyBorder="1" applyAlignment="1">
      <alignment horizontal="left" vertical="center"/>
    </xf>
    <xf numFmtId="0" fontId="7" fillId="5" borderId="17" xfId="3" applyFont="1" applyFill="1" applyBorder="1" applyAlignment="1">
      <alignment vertical="center" wrapText="1"/>
    </xf>
    <xf numFmtId="42" fontId="6" fillId="5" borderId="17" xfId="2" applyNumberFormat="1" applyFont="1" applyFill="1" applyBorder="1"/>
    <xf numFmtId="0" fontId="6" fillId="5" borderId="15" xfId="3" applyFont="1" applyFill="1" applyBorder="1" applyAlignment="1">
      <alignment horizontal="center" vertical="center"/>
    </xf>
    <xf numFmtId="0" fontId="6" fillId="5" borderId="16" xfId="3" applyFont="1" applyFill="1" applyBorder="1" applyAlignment="1">
      <alignment horizontal="center" vertical="center"/>
    </xf>
    <xf numFmtId="0" fontId="4" fillId="0" borderId="0" xfId="3" applyFont="1" applyAlignment="1">
      <alignment horizontal="center" wrapText="1"/>
    </xf>
    <xf numFmtId="0" fontId="4" fillId="0" borderId="0" xfId="3" applyFont="1" applyAlignment="1">
      <alignment horizontal="center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7" fillId="4" borderId="8" xfId="3" applyFont="1" applyFill="1" applyBorder="1" applyAlignment="1">
      <alignment horizontal="center" vertical="center" wrapText="1"/>
    </xf>
    <xf numFmtId="0" fontId="7" fillId="4" borderId="9" xfId="3" applyFont="1" applyFill="1" applyBorder="1" applyAlignment="1">
      <alignment horizontal="center" vertical="center" wrapText="1"/>
    </xf>
    <xf numFmtId="0" fontId="7" fillId="4" borderId="11" xfId="3" applyFont="1" applyFill="1" applyBorder="1" applyAlignment="1">
      <alignment horizontal="center" vertical="center" wrapText="1"/>
    </xf>
    <xf numFmtId="0" fontId="7" fillId="4" borderId="12" xfId="3" applyFont="1" applyFill="1" applyBorder="1" applyAlignment="1">
      <alignment horizontal="center" vertical="center" wrapText="1"/>
    </xf>
    <xf numFmtId="164" fontId="7" fillId="4" borderId="4" xfId="4" applyFont="1" applyFill="1" applyBorder="1" applyAlignment="1">
      <alignment horizontal="center" vertical="center" wrapText="1"/>
    </xf>
    <xf numFmtId="164" fontId="7" fillId="4" borderId="5" xfId="4" applyFont="1" applyFill="1" applyBorder="1" applyAlignment="1">
      <alignment horizontal="center" vertical="center" wrapText="1"/>
    </xf>
    <xf numFmtId="164" fontId="7" fillId="4" borderId="6" xfId="4" applyFont="1" applyFill="1" applyBorder="1" applyAlignment="1">
      <alignment horizontal="center" vertical="center" wrapText="1"/>
    </xf>
    <xf numFmtId="164" fontId="7" fillId="4" borderId="7" xfId="4" applyFont="1" applyFill="1" applyBorder="1" applyAlignment="1">
      <alignment horizontal="center" vertical="center" wrapText="1"/>
    </xf>
    <xf numFmtId="164" fontId="7" fillId="4" borderId="10" xfId="4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42" fontId="6" fillId="0" borderId="0" xfId="2" applyNumberFormat="1" applyFont="1" applyFill="1" applyBorder="1"/>
  </cellXfs>
  <cellStyles count="183">
    <cellStyle name="=C:\WINNT\SYSTEM32\COMMAND.COM" xfId="5" xr:uid="{00000000-0005-0000-0000-000000000000}"/>
    <cellStyle name="Hipervínculo 2" xfId="6" xr:uid="{00000000-0005-0000-0000-000001000000}"/>
    <cellStyle name="Incorrecto 2" xfId="7" xr:uid="{00000000-0005-0000-0000-000002000000}"/>
    <cellStyle name="Millares" xfId="1" builtinId="3"/>
    <cellStyle name="Millares 10" xfId="8" xr:uid="{00000000-0005-0000-0000-000004000000}"/>
    <cellStyle name="Millares 11" xfId="9" xr:uid="{00000000-0005-0000-0000-000005000000}"/>
    <cellStyle name="Millares 2" xfId="10" xr:uid="{00000000-0005-0000-0000-000006000000}"/>
    <cellStyle name="Millares 2 2" xfId="11" xr:uid="{00000000-0005-0000-0000-000007000000}"/>
    <cellStyle name="Millares 2 2 2" xfId="4" xr:uid="{00000000-0005-0000-0000-000008000000}"/>
    <cellStyle name="Millares 2 2 2 2" xfId="12" xr:uid="{00000000-0005-0000-0000-000009000000}"/>
    <cellStyle name="Millares 2 2 3" xfId="13" xr:uid="{00000000-0005-0000-0000-00000A000000}"/>
    <cellStyle name="Millares 2 3" xfId="14" xr:uid="{00000000-0005-0000-0000-00000B000000}"/>
    <cellStyle name="Millares 3" xfId="15" xr:uid="{00000000-0005-0000-0000-00000C000000}"/>
    <cellStyle name="Millares 3 2" xfId="16" xr:uid="{00000000-0005-0000-0000-00000D000000}"/>
    <cellStyle name="Millares 3 3" xfId="17" xr:uid="{00000000-0005-0000-0000-00000E000000}"/>
    <cellStyle name="Millares 3 3 2" xfId="18" xr:uid="{00000000-0005-0000-0000-00000F000000}"/>
    <cellStyle name="Millares 3 3 2 2" xfId="19" xr:uid="{00000000-0005-0000-0000-000010000000}"/>
    <cellStyle name="Millares 3 3 3" xfId="20" xr:uid="{00000000-0005-0000-0000-000011000000}"/>
    <cellStyle name="Millares 3 3 4" xfId="21" xr:uid="{00000000-0005-0000-0000-000012000000}"/>
    <cellStyle name="Millares 3 4" xfId="22" xr:uid="{00000000-0005-0000-0000-000013000000}"/>
    <cellStyle name="Millares 3 4 2" xfId="23" xr:uid="{00000000-0005-0000-0000-000014000000}"/>
    <cellStyle name="Millares 3 5" xfId="24" xr:uid="{00000000-0005-0000-0000-000015000000}"/>
    <cellStyle name="Millares 3 5 2" xfId="25" xr:uid="{00000000-0005-0000-0000-000016000000}"/>
    <cellStyle name="Millares 3 6" xfId="26" xr:uid="{00000000-0005-0000-0000-000017000000}"/>
    <cellStyle name="Millares 4" xfId="27" xr:uid="{00000000-0005-0000-0000-000018000000}"/>
    <cellStyle name="Millares 4 2" xfId="28" xr:uid="{00000000-0005-0000-0000-000019000000}"/>
    <cellStyle name="Millares 4 2 2" xfId="29" xr:uid="{00000000-0005-0000-0000-00001A000000}"/>
    <cellStyle name="Millares 4 3" xfId="30" xr:uid="{00000000-0005-0000-0000-00001B000000}"/>
    <cellStyle name="Millares 5" xfId="31" xr:uid="{00000000-0005-0000-0000-00001C000000}"/>
    <cellStyle name="Millares 5 2" xfId="32" xr:uid="{00000000-0005-0000-0000-00001D000000}"/>
    <cellStyle name="Millares 5 2 2" xfId="33" xr:uid="{00000000-0005-0000-0000-00001E000000}"/>
    <cellStyle name="Millares 5 3" xfId="34" xr:uid="{00000000-0005-0000-0000-00001F000000}"/>
    <cellStyle name="Millares 6" xfId="35" xr:uid="{00000000-0005-0000-0000-000020000000}"/>
    <cellStyle name="Millares 6 2" xfId="36" xr:uid="{00000000-0005-0000-0000-000021000000}"/>
    <cellStyle name="Millares 6 2 2" xfId="37" xr:uid="{00000000-0005-0000-0000-000022000000}"/>
    <cellStyle name="Millares 6 3" xfId="38" xr:uid="{00000000-0005-0000-0000-000023000000}"/>
    <cellStyle name="Millares 7" xfId="39" xr:uid="{00000000-0005-0000-0000-000024000000}"/>
    <cellStyle name="Millares 7 2" xfId="40" xr:uid="{00000000-0005-0000-0000-000025000000}"/>
    <cellStyle name="Millares 7 2 2" xfId="41" xr:uid="{00000000-0005-0000-0000-000026000000}"/>
    <cellStyle name="Millares 7 2 2 2" xfId="42" xr:uid="{00000000-0005-0000-0000-000027000000}"/>
    <cellStyle name="Millares 7 2 3" xfId="43" xr:uid="{00000000-0005-0000-0000-000028000000}"/>
    <cellStyle name="Millares 7 3" xfId="44" xr:uid="{00000000-0005-0000-0000-000029000000}"/>
    <cellStyle name="Millares 8" xfId="45" xr:uid="{00000000-0005-0000-0000-00002A000000}"/>
    <cellStyle name="Millares 8 2" xfId="46" xr:uid="{00000000-0005-0000-0000-00002B000000}"/>
    <cellStyle name="Millares 8 2 2" xfId="47" xr:uid="{00000000-0005-0000-0000-00002C000000}"/>
    <cellStyle name="Millares 8 3" xfId="48" xr:uid="{00000000-0005-0000-0000-00002D000000}"/>
    <cellStyle name="Millares 9" xfId="49" xr:uid="{00000000-0005-0000-0000-00002E000000}"/>
    <cellStyle name="Moneda" xfId="2" builtinId="4"/>
    <cellStyle name="Moneda 2" xfId="50" xr:uid="{00000000-0005-0000-0000-000030000000}"/>
    <cellStyle name="Moneda 2 2" xfId="51" xr:uid="{00000000-0005-0000-0000-000031000000}"/>
    <cellStyle name="Moneda 2 2 2" xfId="52" xr:uid="{00000000-0005-0000-0000-000032000000}"/>
    <cellStyle name="Moneda 2 2 2 2" xfId="53" xr:uid="{00000000-0005-0000-0000-000033000000}"/>
    <cellStyle name="Moneda 2 2 3" xfId="54" xr:uid="{00000000-0005-0000-0000-000034000000}"/>
    <cellStyle name="Moneda 2 3" xfId="55" xr:uid="{00000000-0005-0000-0000-000035000000}"/>
    <cellStyle name="Moneda 2 3 2" xfId="56" xr:uid="{00000000-0005-0000-0000-000036000000}"/>
    <cellStyle name="Moneda 2 3 2 2" xfId="57" xr:uid="{00000000-0005-0000-0000-000037000000}"/>
    <cellStyle name="Moneda 2 3 3" xfId="58" xr:uid="{00000000-0005-0000-0000-000038000000}"/>
    <cellStyle name="Moneda 2 3 4" xfId="59" xr:uid="{00000000-0005-0000-0000-000039000000}"/>
    <cellStyle name="Moneda 2 4" xfId="60" xr:uid="{00000000-0005-0000-0000-00003A000000}"/>
    <cellStyle name="Moneda 2 4 2" xfId="61" xr:uid="{00000000-0005-0000-0000-00003B000000}"/>
    <cellStyle name="Moneda 2 5" xfId="62" xr:uid="{00000000-0005-0000-0000-00003C000000}"/>
    <cellStyle name="Moneda 2 5 2" xfId="63" xr:uid="{00000000-0005-0000-0000-00003D000000}"/>
    <cellStyle name="Moneda 2 5 2 2" xfId="64" xr:uid="{00000000-0005-0000-0000-00003E000000}"/>
    <cellStyle name="Moneda 2 5 3" xfId="65" xr:uid="{00000000-0005-0000-0000-00003F000000}"/>
    <cellStyle name="Moneda 2 6" xfId="66" xr:uid="{00000000-0005-0000-0000-000040000000}"/>
    <cellStyle name="Moneda 2 6 2" xfId="67" xr:uid="{00000000-0005-0000-0000-000041000000}"/>
    <cellStyle name="Moneda 2 7" xfId="68" xr:uid="{00000000-0005-0000-0000-000042000000}"/>
    <cellStyle name="Moneda 3" xfId="69" xr:uid="{00000000-0005-0000-0000-000043000000}"/>
    <cellStyle name="Moneda 3 2" xfId="70" xr:uid="{00000000-0005-0000-0000-000044000000}"/>
    <cellStyle name="Moneda 4" xfId="71" xr:uid="{00000000-0005-0000-0000-000045000000}"/>
    <cellStyle name="Moneda 4 2" xfId="72" xr:uid="{00000000-0005-0000-0000-000046000000}"/>
    <cellStyle name="Moneda 4 2 2" xfId="73" xr:uid="{00000000-0005-0000-0000-000047000000}"/>
    <cellStyle name="Moneda 4 3" xfId="74" xr:uid="{00000000-0005-0000-0000-000048000000}"/>
    <cellStyle name="Moneda 4 3 2" xfId="75" xr:uid="{00000000-0005-0000-0000-000049000000}"/>
    <cellStyle name="Moneda 4 4" xfId="76" xr:uid="{00000000-0005-0000-0000-00004A000000}"/>
    <cellStyle name="Moneda 5" xfId="77" xr:uid="{00000000-0005-0000-0000-00004B000000}"/>
    <cellStyle name="Moneda 6" xfId="78" xr:uid="{00000000-0005-0000-0000-00004C000000}"/>
    <cellStyle name="Moneda 7" xfId="79" xr:uid="{00000000-0005-0000-0000-00004D000000}"/>
    <cellStyle name="Moneda 7 2" xfId="80" xr:uid="{00000000-0005-0000-0000-00004E000000}"/>
    <cellStyle name="Normal" xfId="0" builtinId="0"/>
    <cellStyle name="Normal 10" xfId="81" xr:uid="{00000000-0005-0000-0000-000050000000}"/>
    <cellStyle name="Normal 10 2" xfId="82" xr:uid="{00000000-0005-0000-0000-000051000000}"/>
    <cellStyle name="Normal 10 2 2" xfId="83" xr:uid="{00000000-0005-0000-0000-000052000000}"/>
    <cellStyle name="Normal 10 2 2 2" xfId="84" xr:uid="{00000000-0005-0000-0000-000053000000}"/>
    <cellStyle name="Normal 10 2 3" xfId="85" xr:uid="{00000000-0005-0000-0000-000054000000}"/>
    <cellStyle name="Normal 10 3" xfId="86" xr:uid="{00000000-0005-0000-0000-000055000000}"/>
    <cellStyle name="Normal 10 3 2" xfId="87" xr:uid="{00000000-0005-0000-0000-000056000000}"/>
    <cellStyle name="Normal 10 4" xfId="88" xr:uid="{00000000-0005-0000-0000-000057000000}"/>
    <cellStyle name="Normal 11" xfId="89" xr:uid="{00000000-0005-0000-0000-000058000000}"/>
    <cellStyle name="Normal 11 2" xfId="90" xr:uid="{00000000-0005-0000-0000-000059000000}"/>
    <cellStyle name="Normal 11 2 2" xfId="91" xr:uid="{00000000-0005-0000-0000-00005A000000}"/>
    <cellStyle name="Normal 11 2 2 2" xfId="92" xr:uid="{00000000-0005-0000-0000-00005B000000}"/>
    <cellStyle name="Normal 11 2 3" xfId="93" xr:uid="{00000000-0005-0000-0000-00005C000000}"/>
    <cellStyle name="Normal 11 2 4" xfId="94" xr:uid="{00000000-0005-0000-0000-00005D000000}"/>
    <cellStyle name="Normal 11 3" xfId="95" xr:uid="{00000000-0005-0000-0000-00005E000000}"/>
    <cellStyle name="Normal 11 4" xfId="96" xr:uid="{00000000-0005-0000-0000-00005F000000}"/>
    <cellStyle name="Normal 12" xfId="97" xr:uid="{00000000-0005-0000-0000-000060000000}"/>
    <cellStyle name="Normal 13" xfId="98" xr:uid="{00000000-0005-0000-0000-000061000000}"/>
    <cellStyle name="Normal 14" xfId="99" xr:uid="{00000000-0005-0000-0000-000062000000}"/>
    <cellStyle name="Normal 15" xfId="100" xr:uid="{00000000-0005-0000-0000-000063000000}"/>
    <cellStyle name="Normal 16" xfId="101" xr:uid="{00000000-0005-0000-0000-000064000000}"/>
    <cellStyle name="Normal 16 2" xfId="102" xr:uid="{00000000-0005-0000-0000-000065000000}"/>
    <cellStyle name="Normal 17" xfId="103" xr:uid="{00000000-0005-0000-0000-000066000000}"/>
    <cellStyle name="Normal 17 2" xfId="104" xr:uid="{00000000-0005-0000-0000-000067000000}"/>
    <cellStyle name="Normal 2" xfId="105" xr:uid="{00000000-0005-0000-0000-000068000000}"/>
    <cellStyle name="Normal 2 2" xfId="106" xr:uid="{00000000-0005-0000-0000-000069000000}"/>
    <cellStyle name="Normal 2 2 2" xfId="107" xr:uid="{00000000-0005-0000-0000-00006A000000}"/>
    <cellStyle name="Normal 2 2 3" xfId="108" xr:uid="{00000000-0005-0000-0000-00006B000000}"/>
    <cellStyle name="Normal 2 2 3 2" xfId="109" xr:uid="{00000000-0005-0000-0000-00006C000000}"/>
    <cellStyle name="Normal 2 2 3 2 2" xfId="110" xr:uid="{00000000-0005-0000-0000-00006D000000}"/>
    <cellStyle name="Normal 2 2 3 3" xfId="111" xr:uid="{00000000-0005-0000-0000-00006E000000}"/>
    <cellStyle name="Normal 2 2 4" xfId="112" xr:uid="{00000000-0005-0000-0000-00006F000000}"/>
    <cellStyle name="Normal 2 2 4 2" xfId="113" xr:uid="{00000000-0005-0000-0000-000070000000}"/>
    <cellStyle name="Normal 2 2 4 2 2" xfId="114" xr:uid="{00000000-0005-0000-0000-000071000000}"/>
    <cellStyle name="Normal 2 2 4 3" xfId="115" xr:uid="{00000000-0005-0000-0000-000072000000}"/>
    <cellStyle name="Normal 2 3" xfId="116" xr:uid="{00000000-0005-0000-0000-000073000000}"/>
    <cellStyle name="Normal 2 3 2" xfId="117" xr:uid="{00000000-0005-0000-0000-000074000000}"/>
    <cellStyle name="Normal 2 3 2 2" xfId="118" xr:uid="{00000000-0005-0000-0000-000075000000}"/>
    <cellStyle name="Normal 2 3 2 2 2" xfId="119" xr:uid="{00000000-0005-0000-0000-000076000000}"/>
    <cellStyle name="Normal 2 3 2 3" xfId="120" xr:uid="{00000000-0005-0000-0000-000077000000}"/>
    <cellStyle name="Normal 2 3 3" xfId="121" xr:uid="{00000000-0005-0000-0000-000078000000}"/>
    <cellStyle name="Normal 2 3 3 2" xfId="122" xr:uid="{00000000-0005-0000-0000-000079000000}"/>
    <cellStyle name="Normal 2 3 4" xfId="123" xr:uid="{00000000-0005-0000-0000-00007A000000}"/>
    <cellStyle name="Normal 2 3 5" xfId="124" xr:uid="{00000000-0005-0000-0000-00007B000000}"/>
    <cellStyle name="Normal 2 4" xfId="125" xr:uid="{00000000-0005-0000-0000-00007C000000}"/>
    <cellStyle name="Normal 2 4 2" xfId="126" xr:uid="{00000000-0005-0000-0000-00007D000000}"/>
    <cellStyle name="Normal 2 4 2 2" xfId="127" xr:uid="{00000000-0005-0000-0000-00007E000000}"/>
    <cellStyle name="Normal 2 4 3" xfId="128" xr:uid="{00000000-0005-0000-0000-00007F000000}"/>
    <cellStyle name="Normal 2 4 4" xfId="129" xr:uid="{00000000-0005-0000-0000-000080000000}"/>
    <cellStyle name="Normal 2 5" xfId="130" xr:uid="{00000000-0005-0000-0000-000081000000}"/>
    <cellStyle name="Normal 3" xfId="131" xr:uid="{00000000-0005-0000-0000-000082000000}"/>
    <cellStyle name="Normal 3 2" xfId="3" xr:uid="{00000000-0005-0000-0000-000083000000}"/>
    <cellStyle name="Normal 3 2 2" xfId="132" xr:uid="{00000000-0005-0000-0000-000084000000}"/>
    <cellStyle name="Normal 3 3" xfId="133" xr:uid="{00000000-0005-0000-0000-000085000000}"/>
    <cellStyle name="Normal 3 3 2" xfId="134" xr:uid="{00000000-0005-0000-0000-000086000000}"/>
    <cellStyle name="Normal 3 3 2 2" xfId="135" xr:uid="{00000000-0005-0000-0000-000087000000}"/>
    <cellStyle name="Normal 3 3 3" xfId="136" xr:uid="{00000000-0005-0000-0000-000088000000}"/>
    <cellStyle name="Normal 3 4" xfId="137" xr:uid="{00000000-0005-0000-0000-000089000000}"/>
    <cellStyle name="Normal 3 4 2" xfId="138" xr:uid="{00000000-0005-0000-0000-00008A000000}"/>
    <cellStyle name="Normal 3 5" xfId="139" xr:uid="{00000000-0005-0000-0000-00008B000000}"/>
    <cellStyle name="Normal 4" xfId="140" xr:uid="{00000000-0005-0000-0000-00008C000000}"/>
    <cellStyle name="Normal 4 2" xfId="141" xr:uid="{00000000-0005-0000-0000-00008D000000}"/>
    <cellStyle name="Normal 4 2 2" xfId="142" xr:uid="{00000000-0005-0000-0000-00008E000000}"/>
    <cellStyle name="Normal 4 3" xfId="143" xr:uid="{00000000-0005-0000-0000-00008F000000}"/>
    <cellStyle name="Normal 4 3 2" xfId="144" xr:uid="{00000000-0005-0000-0000-000090000000}"/>
    <cellStyle name="Normal 4 4" xfId="145" xr:uid="{00000000-0005-0000-0000-000091000000}"/>
    <cellStyle name="Normal 4 5" xfId="146" xr:uid="{00000000-0005-0000-0000-000092000000}"/>
    <cellStyle name="Normal 5" xfId="147" xr:uid="{00000000-0005-0000-0000-000093000000}"/>
    <cellStyle name="Normal 5 2" xfId="148" xr:uid="{00000000-0005-0000-0000-000094000000}"/>
    <cellStyle name="Normal 5 2 2" xfId="149" xr:uid="{00000000-0005-0000-0000-000095000000}"/>
    <cellStyle name="Normal 5 3" xfId="150" xr:uid="{00000000-0005-0000-0000-000096000000}"/>
    <cellStyle name="Normal 6" xfId="151" xr:uid="{00000000-0005-0000-0000-000097000000}"/>
    <cellStyle name="Normal 65" xfId="152" xr:uid="{00000000-0005-0000-0000-000098000000}"/>
    <cellStyle name="Normal 7" xfId="153" xr:uid="{00000000-0005-0000-0000-000099000000}"/>
    <cellStyle name="Normal 7 2" xfId="154" xr:uid="{00000000-0005-0000-0000-00009A000000}"/>
    <cellStyle name="Normal 7 2 2" xfId="155" xr:uid="{00000000-0005-0000-0000-00009B000000}"/>
    <cellStyle name="Normal 7 2 2 2" xfId="156" xr:uid="{00000000-0005-0000-0000-00009C000000}"/>
    <cellStyle name="Normal 7 2 3" xfId="157" xr:uid="{00000000-0005-0000-0000-00009D000000}"/>
    <cellStyle name="Normal 7 3" xfId="158" xr:uid="{00000000-0005-0000-0000-00009E000000}"/>
    <cellStyle name="Normal 7 3 2" xfId="159" xr:uid="{00000000-0005-0000-0000-00009F000000}"/>
    <cellStyle name="Normal 7 4" xfId="160" xr:uid="{00000000-0005-0000-0000-0000A0000000}"/>
    <cellStyle name="Normal 8" xfId="161" xr:uid="{00000000-0005-0000-0000-0000A1000000}"/>
    <cellStyle name="Normal 8 2" xfId="162" xr:uid="{00000000-0005-0000-0000-0000A2000000}"/>
    <cellStyle name="Normal 8 2 2" xfId="163" xr:uid="{00000000-0005-0000-0000-0000A3000000}"/>
    <cellStyle name="Normal 8 2 2 2" xfId="164" xr:uid="{00000000-0005-0000-0000-0000A4000000}"/>
    <cellStyle name="Normal 8 2 3" xfId="165" xr:uid="{00000000-0005-0000-0000-0000A5000000}"/>
    <cellStyle name="Normal 8 3" xfId="166" xr:uid="{00000000-0005-0000-0000-0000A6000000}"/>
    <cellStyle name="Normal 8 3 2" xfId="167" xr:uid="{00000000-0005-0000-0000-0000A7000000}"/>
    <cellStyle name="Normal 8 4" xfId="168" xr:uid="{00000000-0005-0000-0000-0000A8000000}"/>
    <cellStyle name="Normal 9" xfId="169" xr:uid="{00000000-0005-0000-0000-0000A9000000}"/>
    <cellStyle name="Notas 2" xfId="170" xr:uid="{00000000-0005-0000-0000-0000AA000000}"/>
    <cellStyle name="Notas 2 2" xfId="171" xr:uid="{00000000-0005-0000-0000-0000AB000000}"/>
    <cellStyle name="Notas 2 2 2" xfId="172" xr:uid="{00000000-0005-0000-0000-0000AC000000}"/>
    <cellStyle name="Notas 2 3" xfId="173" xr:uid="{00000000-0005-0000-0000-0000AD000000}"/>
    <cellStyle name="Notas 3" xfId="174" xr:uid="{00000000-0005-0000-0000-0000AE000000}"/>
    <cellStyle name="Notas 3 2" xfId="175" xr:uid="{00000000-0005-0000-0000-0000AF000000}"/>
    <cellStyle name="Porcentaje 2" xfId="176" xr:uid="{00000000-0005-0000-0000-0000B0000000}"/>
    <cellStyle name="Porcentaje 2 2" xfId="177" xr:uid="{00000000-0005-0000-0000-0000B1000000}"/>
    <cellStyle name="Porcentaje 2 2 2" xfId="178" xr:uid="{00000000-0005-0000-0000-0000B2000000}"/>
    <cellStyle name="Porcentaje 2 3" xfId="179" xr:uid="{00000000-0005-0000-0000-0000B3000000}"/>
    <cellStyle name="Porcentaje 3" xfId="180" xr:uid="{00000000-0005-0000-0000-0000B4000000}"/>
    <cellStyle name="Porcentaje 4" xfId="181" xr:uid="{00000000-0005-0000-0000-0000B5000000}"/>
    <cellStyle name="Porcentual 2" xfId="182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130826</xdr:rowOff>
    </xdr:from>
    <xdr:to>
      <xdr:col>1</xdr:col>
      <xdr:colOff>933450</xdr:colOff>
      <xdr:row>5</xdr:row>
      <xdr:rowOff>307</xdr:rowOff>
    </xdr:to>
    <xdr:pic>
      <xdr:nvPicPr>
        <xdr:cNvPr id="7" name="6 Imagen" descr="COMAPA_ALTAMIR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92776"/>
          <a:ext cx="1419225" cy="469556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552451</xdr:colOff>
      <xdr:row>2</xdr:row>
      <xdr:rowOff>28575</xdr:rowOff>
    </xdr:from>
    <xdr:to>
      <xdr:col>7</xdr:col>
      <xdr:colOff>846372</xdr:colOff>
      <xdr:row>5</xdr:row>
      <xdr:rowOff>28575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6" y="390525"/>
          <a:ext cx="1246421" cy="600075"/>
        </a:xfrm>
        <a:prstGeom prst="rect">
          <a:avLst/>
        </a:prstGeom>
        <a:noFill/>
      </xdr:spPr>
    </xdr:pic>
    <xdr:clientData/>
  </xdr:twoCellAnchor>
  <xdr:oneCellAnchor>
    <xdr:from>
      <xdr:col>0</xdr:col>
      <xdr:colOff>66675</xdr:colOff>
      <xdr:row>245</xdr:row>
      <xdr:rowOff>38100</xdr:rowOff>
    </xdr:from>
    <xdr:ext cx="2466975" cy="8572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6675" y="41367075"/>
          <a:ext cx="24669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50"/>
            <a:t>___________________________________</a:t>
          </a:r>
        </a:p>
        <a:p>
          <a:pPr algn="ctr"/>
          <a:r>
            <a:rPr lang="es-MX" sz="1050" b="1" baseline="0"/>
            <a:t>C. ALMA LAURA AMPARÁN CRUZ</a:t>
          </a:r>
        </a:p>
        <a:p>
          <a:pPr algn="ctr"/>
          <a:r>
            <a:rPr lang="es-MX" sz="1050" b="1" baseline="0"/>
            <a:t>PRESIDENTA MUNICIPAL Y DEL CONSEJO</a:t>
          </a:r>
        </a:p>
        <a:p>
          <a:pPr algn="ctr"/>
          <a:r>
            <a:rPr lang="es-MX" sz="1050" b="1" baseline="0"/>
            <a:t>AUTORIZÓ</a:t>
          </a:r>
        </a:p>
        <a:p>
          <a:pPr algn="ctr"/>
          <a:endParaRPr lang="es-MX" sz="1200" b="1" baseline="0"/>
        </a:p>
        <a:p>
          <a:pPr algn="ctr"/>
          <a:endParaRPr lang="es-MX" sz="1200" b="1"/>
        </a:p>
      </xdr:txBody>
    </xdr:sp>
    <xdr:clientData/>
  </xdr:oneCellAnchor>
  <xdr:oneCellAnchor>
    <xdr:from>
      <xdr:col>1</xdr:col>
      <xdr:colOff>3343275</xdr:colOff>
      <xdr:row>245</xdr:row>
      <xdr:rowOff>28575</xdr:rowOff>
    </xdr:from>
    <xdr:ext cx="2733313" cy="749949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762375" y="41357550"/>
          <a:ext cx="2733313" cy="749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/>
            <a:t>______________________________________</a:t>
          </a:r>
        </a:p>
        <a:p>
          <a:pPr algn="ctr"/>
          <a:r>
            <a:rPr lang="es-MX" sz="1050" b="1" baseline="0"/>
            <a:t>ING. ALEJANDRO MONGE CASTILLO</a:t>
          </a:r>
        </a:p>
        <a:p>
          <a:pPr algn="ctr"/>
          <a:r>
            <a:rPr lang="es-MX" sz="1050" b="1" baseline="0"/>
            <a:t>GERENTE GENERAL </a:t>
          </a:r>
        </a:p>
        <a:p>
          <a:pPr algn="ctr"/>
          <a:r>
            <a:rPr lang="es-MX" sz="1050" b="1" baseline="0"/>
            <a:t>ELABORÓ Y PRESENTÓ</a:t>
          </a:r>
          <a:endParaRPr lang="es-MX" sz="1050" b="1"/>
        </a:p>
      </xdr:txBody>
    </xdr:sp>
    <xdr:clientData/>
  </xdr:oneCellAnchor>
  <xdr:oneCellAnchor>
    <xdr:from>
      <xdr:col>4</xdr:col>
      <xdr:colOff>411308</xdr:colOff>
      <xdr:row>245</xdr:row>
      <xdr:rowOff>36368</xdr:rowOff>
    </xdr:from>
    <xdr:ext cx="3457575" cy="937821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164533" y="41365343"/>
          <a:ext cx="3457575" cy="937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_______________________________________</a:t>
          </a:r>
        </a:p>
        <a:p>
          <a:pPr algn="ctr"/>
          <a:r>
            <a:rPr lang="es-MX" sz="105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050"/>
        </a:p>
        <a:p>
          <a:pPr algn="ctr"/>
          <a:r>
            <a:rPr lang="es-MX" sz="1050" b="1" baseline="0"/>
            <a:t>RESPONSABLE DE ELABORACIÓN</a:t>
          </a:r>
        </a:p>
        <a:p>
          <a:pPr algn="ctr"/>
          <a:endParaRPr lang="es-MX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52"/>
  <sheetViews>
    <sheetView tabSelected="1" topLeftCell="A240" zoomScaleNormal="100" workbookViewId="0">
      <selection activeCell="B254" sqref="B254"/>
    </sheetView>
  </sheetViews>
  <sheetFormatPr baseColWidth="10" defaultColWidth="11.42578125" defaultRowHeight="12.75" x14ac:dyDescent="0.2"/>
  <cols>
    <col min="1" max="1" width="7.28515625" style="14" bestFit="1" customWidth="1"/>
    <col min="2" max="2" width="66.28515625" style="2" bestFit="1" customWidth="1"/>
    <col min="3" max="3" width="15.28515625" style="3" bestFit="1" customWidth="1"/>
    <col min="4" max="4" width="14.42578125" style="3" bestFit="1" customWidth="1"/>
    <col min="5" max="5" width="15.28515625" style="3" bestFit="1" customWidth="1"/>
    <col min="6" max="7" width="14.28515625" style="3" bestFit="1" customWidth="1"/>
    <col min="8" max="8" width="15.28515625" style="3" bestFit="1" customWidth="1"/>
    <col min="9" max="16384" width="11.42578125" style="1"/>
  </cols>
  <sheetData>
    <row r="2" spans="1:8" ht="15.75" customHeight="1" x14ac:dyDescent="0.25">
      <c r="A2" s="31" t="s">
        <v>231</v>
      </c>
      <c r="B2" s="31"/>
      <c r="C2" s="31"/>
      <c r="D2" s="31"/>
      <c r="E2" s="31"/>
      <c r="F2" s="31"/>
      <c r="G2" s="31"/>
      <c r="H2" s="31"/>
    </row>
    <row r="3" spans="1:8" ht="15.7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</row>
    <row r="4" spans="1:8" ht="15.75" customHeight="1" x14ac:dyDescent="0.25">
      <c r="A4" s="32" t="s">
        <v>1</v>
      </c>
      <c r="B4" s="32"/>
      <c r="C4" s="32"/>
      <c r="D4" s="32"/>
      <c r="E4" s="32"/>
      <c r="F4" s="32"/>
      <c r="G4" s="32"/>
      <c r="H4" s="32"/>
    </row>
    <row r="5" spans="1:8" ht="15.75" customHeight="1" thickBot="1" x14ac:dyDescent="0.3">
      <c r="A5" s="32" t="s">
        <v>242</v>
      </c>
      <c r="B5" s="32"/>
      <c r="C5" s="32"/>
      <c r="D5" s="32"/>
      <c r="E5" s="32"/>
      <c r="F5" s="32"/>
      <c r="G5" s="32"/>
      <c r="H5" s="32"/>
    </row>
    <row r="6" spans="1:8" s="4" customFormat="1" x14ac:dyDescent="0.25">
      <c r="A6" s="33" t="s">
        <v>2</v>
      </c>
      <c r="B6" s="34"/>
      <c r="C6" s="39" t="s">
        <v>3</v>
      </c>
      <c r="D6" s="40"/>
      <c r="E6" s="40"/>
      <c r="F6" s="40"/>
      <c r="G6" s="41"/>
      <c r="H6" s="42" t="s">
        <v>4</v>
      </c>
    </row>
    <row r="7" spans="1:8" ht="26.25" thickBot="1" x14ac:dyDescent="0.25">
      <c r="A7" s="35"/>
      <c r="B7" s="36"/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43"/>
    </row>
    <row r="8" spans="1:8" ht="13.5" thickBot="1" x14ac:dyDescent="0.25">
      <c r="A8" s="37"/>
      <c r="B8" s="38"/>
      <c r="C8" s="6">
        <v>1</v>
      </c>
      <c r="D8" s="6">
        <v>2</v>
      </c>
      <c r="E8" s="6" t="s">
        <v>10</v>
      </c>
      <c r="F8" s="6">
        <v>4</v>
      </c>
      <c r="G8" s="6">
        <v>5</v>
      </c>
      <c r="H8" s="6" t="s">
        <v>11</v>
      </c>
    </row>
    <row r="9" spans="1:8" s="9" customFormat="1" x14ac:dyDescent="0.2">
      <c r="A9" s="7">
        <v>1000</v>
      </c>
      <c r="B9" s="8" t="s">
        <v>12</v>
      </c>
      <c r="C9" s="19">
        <f>C10+C12+C16+C21+C26+C32+C34</f>
        <v>137283609.57000002</v>
      </c>
      <c r="D9" s="19">
        <f t="shared" ref="D9:H9" si="0">D10+D12+D16+D21+D26+D32+D34</f>
        <v>566554.72999999975</v>
      </c>
      <c r="E9" s="19">
        <f t="shared" si="0"/>
        <v>137850164.30000001</v>
      </c>
      <c r="F9" s="19">
        <f t="shared" si="0"/>
        <v>95818781.979999989</v>
      </c>
      <c r="G9" s="19">
        <f t="shared" si="0"/>
        <v>90375615</v>
      </c>
      <c r="H9" s="19">
        <f t="shared" si="0"/>
        <v>42031382.320000015</v>
      </c>
    </row>
    <row r="10" spans="1:8" s="9" customFormat="1" x14ac:dyDescent="0.2">
      <c r="A10" s="10">
        <v>1100</v>
      </c>
      <c r="B10" s="11" t="s">
        <v>13</v>
      </c>
      <c r="C10" s="15">
        <f>SUM(C11)</f>
        <v>41146573.720000006</v>
      </c>
      <c r="D10" s="15">
        <f t="shared" ref="D10:H10" si="1">SUM(D11)</f>
        <v>-292543.16999999981</v>
      </c>
      <c r="E10" s="15">
        <f t="shared" si="1"/>
        <v>40854030.550000004</v>
      </c>
      <c r="F10" s="15">
        <f t="shared" si="1"/>
        <v>30203314.160000004</v>
      </c>
      <c r="G10" s="15">
        <f t="shared" si="1"/>
        <v>30203314.160000004</v>
      </c>
      <c r="H10" s="15">
        <f t="shared" si="1"/>
        <v>10650716.390000001</v>
      </c>
    </row>
    <row r="11" spans="1:8" s="9" customFormat="1" x14ac:dyDescent="0.2">
      <c r="A11" s="12">
        <v>113</v>
      </c>
      <c r="B11" s="13" t="s">
        <v>14</v>
      </c>
      <c r="C11" s="16">
        <v>41146573.720000006</v>
      </c>
      <c r="D11" s="16">
        <v>-292543.16999999981</v>
      </c>
      <c r="E11" s="16">
        <f>C11+D11</f>
        <v>40854030.550000004</v>
      </c>
      <c r="F11" s="16">
        <v>30203314.160000004</v>
      </c>
      <c r="G11" s="16">
        <v>30203314.160000004</v>
      </c>
      <c r="H11" s="16">
        <f>E11-F11</f>
        <v>10650716.390000001</v>
      </c>
    </row>
    <row r="12" spans="1:8" s="9" customFormat="1" x14ac:dyDescent="0.2">
      <c r="A12" s="10">
        <v>1200</v>
      </c>
      <c r="B12" s="11" t="s">
        <v>15</v>
      </c>
      <c r="C12" s="15">
        <f>SUM(C13:C15)</f>
        <v>11013423.49</v>
      </c>
      <c r="D12" s="15">
        <f>SUM(D13:D15)</f>
        <v>19351.130000000005</v>
      </c>
      <c r="E12" s="15">
        <f t="shared" ref="E12:H12" si="2">SUM(E13:E15)</f>
        <v>11032774.620000001</v>
      </c>
      <c r="F12" s="15">
        <f t="shared" si="2"/>
        <v>8905413.9600000009</v>
      </c>
      <c r="G12" s="15">
        <f t="shared" si="2"/>
        <v>8905413.9600000009</v>
      </c>
      <c r="H12" s="15">
        <f t="shared" si="2"/>
        <v>2127360.66</v>
      </c>
    </row>
    <row r="13" spans="1:8" s="9" customFormat="1" x14ac:dyDescent="0.2">
      <c r="A13" s="12">
        <v>121</v>
      </c>
      <c r="B13" s="13" t="s">
        <v>16</v>
      </c>
      <c r="C13" s="16">
        <v>0</v>
      </c>
      <c r="D13" s="16">
        <v>0</v>
      </c>
      <c r="E13" s="16">
        <f t="shared" ref="E13:E75" si="3">C13+D13</f>
        <v>0</v>
      </c>
      <c r="F13" s="16">
        <v>0</v>
      </c>
      <c r="G13" s="16">
        <v>0</v>
      </c>
      <c r="H13" s="16">
        <f t="shared" ref="H13:H75" si="4">E13-F13</f>
        <v>0</v>
      </c>
    </row>
    <row r="14" spans="1:8" s="9" customFormat="1" x14ac:dyDescent="0.2">
      <c r="A14" s="12">
        <v>122</v>
      </c>
      <c r="B14" s="13" t="s">
        <v>17</v>
      </c>
      <c r="C14" s="16">
        <v>11013423.49</v>
      </c>
      <c r="D14" s="16">
        <v>19351.130000000005</v>
      </c>
      <c r="E14" s="16">
        <f t="shared" si="3"/>
        <v>11032774.620000001</v>
      </c>
      <c r="F14" s="16">
        <v>8905413.9600000009</v>
      </c>
      <c r="G14" s="16">
        <v>8905413.9600000009</v>
      </c>
      <c r="H14" s="16">
        <f t="shared" si="4"/>
        <v>2127360.66</v>
      </c>
    </row>
    <row r="15" spans="1:8" s="9" customFormat="1" ht="25.5" x14ac:dyDescent="0.2">
      <c r="A15" s="12">
        <v>124</v>
      </c>
      <c r="B15" s="13" t="s">
        <v>18</v>
      </c>
      <c r="C15" s="16">
        <v>0</v>
      </c>
      <c r="D15" s="16">
        <v>0</v>
      </c>
      <c r="E15" s="16">
        <f t="shared" si="3"/>
        <v>0</v>
      </c>
      <c r="F15" s="16">
        <v>0</v>
      </c>
      <c r="G15" s="16">
        <v>0</v>
      </c>
      <c r="H15" s="16">
        <f t="shared" si="4"/>
        <v>0</v>
      </c>
    </row>
    <row r="16" spans="1:8" s="9" customFormat="1" x14ac:dyDescent="0.2">
      <c r="A16" s="10">
        <v>1300</v>
      </c>
      <c r="B16" s="11" t="s">
        <v>19</v>
      </c>
      <c r="C16" s="15">
        <f>SUM(C17:C20)</f>
        <v>15136333.540000001</v>
      </c>
      <c r="D16" s="15">
        <f t="shared" ref="D16:H16" si="5">SUM(D17:D20)</f>
        <v>20324.170000000049</v>
      </c>
      <c r="E16" s="15">
        <f t="shared" si="5"/>
        <v>15156657.710000001</v>
      </c>
      <c r="F16" s="15">
        <f t="shared" si="5"/>
        <v>6685367.2699999996</v>
      </c>
      <c r="G16" s="15">
        <f t="shared" si="5"/>
        <v>6685367.2699999996</v>
      </c>
      <c r="H16" s="15">
        <f t="shared" si="5"/>
        <v>8471290.4399999995</v>
      </c>
    </row>
    <row r="17" spans="1:8" s="9" customFormat="1" x14ac:dyDescent="0.2">
      <c r="A17" s="12">
        <v>131</v>
      </c>
      <c r="B17" s="13" t="s">
        <v>20</v>
      </c>
      <c r="C17" s="16">
        <v>1566713.5</v>
      </c>
      <c r="D17" s="16">
        <v>224715.80000000002</v>
      </c>
      <c r="E17" s="16">
        <f t="shared" si="3"/>
        <v>1791429.3</v>
      </c>
      <c r="F17" s="16">
        <v>535027.25</v>
      </c>
      <c r="G17" s="16">
        <v>535027.25</v>
      </c>
      <c r="H17" s="16">
        <f t="shared" si="4"/>
        <v>1256402.05</v>
      </c>
    </row>
    <row r="18" spans="1:8" s="9" customFormat="1" x14ac:dyDescent="0.2">
      <c r="A18" s="12">
        <v>132</v>
      </c>
      <c r="B18" s="13" t="s">
        <v>21</v>
      </c>
      <c r="C18" s="16">
        <v>6657728.8899999997</v>
      </c>
      <c r="D18" s="16">
        <v>209988.09</v>
      </c>
      <c r="E18" s="16">
        <f t="shared" si="3"/>
        <v>6867716.9799999995</v>
      </c>
      <c r="F18" s="16">
        <v>1513658.2799999998</v>
      </c>
      <c r="G18" s="16">
        <v>1513658.2799999998</v>
      </c>
      <c r="H18" s="16">
        <f t="shared" si="4"/>
        <v>5354058.6999999993</v>
      </c>
    </row>
    <row r="19" spans="1:8" s="9" customFormat="1" x14ac:dyDescent="0.2">
      <c r="A19" s="12">
        <v>133</v>
      </c>
      <c r="B19" s="13" t="s">
        <v>22</v>
      </c>
      <c r="C19" s="16">
        <v>6391461.6900000004</v>
      </c>
      <c r="D19" s="16">
        <v>-443785.14999999997</v>
      </c>
      <c r="E19" s="16">
        <f t="shared" si="3"/>
        <v>5947676.54</v>
      </c>
      <c r="F19" s="16">
        <v>4406590.25</v>
      </c>
      <c r="G19" s="16">
        <v>4406590.25</v>
      </c>
      <c r="H19" s="16">
        <f t="shared" si="4"/>
        <v>1541086.29</v>
      </c>
    </row>
    <row r="20" spans="1:8" s="9" customFormat="1" x14ac:dyDescent="0.2">
      <c r="A20" s="12">
        <v>134</v>
      </c>
      <c r="B20" s="13" t="s">
        <v>23</v>
      </c>
      <c r="C20" s="16">
        <v>520429.46</v>
      </c>
      <c r="D20" s="16">
        <v>29405.43</v>
      </c>
      <c r="E20" s="16">
        <f t="shared" si="3"/>
        <v>549834.89</v>
      </c>
      <c r="F20" s="16">
        <v>230091.49</v>
      </c>
      <c r="G20" s="16">
        <v>230091.49</v>
      </c>
      <c r="H20" s="16">
        <f t="shared" si="4"/>
        <v>319743.40000000002</v>
      </c>
    </row>
    <row r="21" spans="1:8" s="9" customFormat="1" x14ac:dyDescent="0.2">
      <c r="A21" s="10">
        <v>1400</v>
      </c>
      <c r="B21" s="11" t="s">
        <v>24</v>
      </c>
      <c r="C21" s="15">
        <f>SUM(C22:C25)</f>
        <v>21167994.050000001</v>
      </c>
      <c r="D21" s="15">
        <f t="shared" ref="D21:H21" si="6">SUM(D22:D25)</f>
        <v>-755727.06000000017</v>
      </c>
      <c r="E21" s="15">
        <f t="shared" si="6"/>
        <v>20412266.990000002</v>
      </c>
      <c r="F21" s="15">
        <f t="shared" si="6"/>
        <v>14257169.010000002</v>
      </c>
      <c r="G21" s="15">
        <f t="shared" si="6"/>
        <v>8814002.0300000012</v>
      </c>
      <c r="H21" s="15">
        <f t="shared" si="6"/>
        <v>6155097.9799999995</v>
      </c>
    </row>
    <row r="22" spans="1:8" s="9" customFormat="1" x14ac:dyDescent="0.2">
      <c r="A22" s="12">
        <v>141</v>
      </c>
      <c r="B22" s="13" t="s">
        <v>25</v>
      </c>
      <c r="C22" s="16">
        <v>11303860.960000001</v>
      </c>
      <c r="D22" s="16">
        <v>-834594.64000000013</v>
      </c>
      <c r="E22" s="16">
        <f t="shared" si="3"/>
        <v>10469266.32</v>
      </c>
      <c r="F22" s="16">
        <v>7561036.6500000004</v>
      </c>
      <c r="G22" s="16">
        <v>4496966.42</v>
      </c>
      <c r="H22" s="16">
        <f t="shared" si="4"/>
        <v>2908229.67</v>
      </c>
    </row>
    <row r="23" spans="1:8" s="9" customFormat="1" x14ac:dyDescent="0.2">
      <c r="A23" s="12">
        <v>142</v>
      </c>
      <c r="B23" s="13" t="s">
        <v>26</v>
      </c>
      <c r="C23" s="16">
        <v>4192540.02</v>
      </c>
      <c r="D23" s="16">
        <v>-28303.400000000023</v>
      </c>
      <c r="E23" s="16">
        <f t="shared" si="3"/>
        <v>4164236.62</v>
      </c>
      <c r="F23" s="16">
        <v>2786478.85</v>
      </c>
      <c r="G23" s="16">
        <v>2106392.38</v>
      </c>
      <c r="H23" s="16">
        <f t="shared" si="4"/>
        <v>1377757.77</v>
      </c>
    </row>
    <row r="24" spans="1:8" s="9" customFormat="1" x14ac:dyDescent="0.2">
      <c r="A24" s="12">
        <v>143</v>
      </c>
      <c r="B24" s="13" t="s">
        <v>27</v>
      </c>
      <c r="C24" s="16">
        <v>5333637.76</v>
      </c>
      <c r="D24" s="16">
        <v>118389.10999999999</v>
      </c>
      <c r="E24" s="16">
        <f t="shared" si="3"/>
        <v>5452026.8700000001</v>
      </c>
      <c r="F24" s="16">
        <v>3704737.05</v>
      </c>
      <c r="G24" s="16">
        <v>2005726.77</v>
      </c>
      <c r="H24" s="16">
        <f t="shared" si="4"/>
        <v>1747289.8200000003</v>
      </c>
    </row>
    <row r="25" spans="1:8" s="9" customFormat="1" x14ac:dyDescent="0.2">
      <c r="A25" s="12">
        <v>144</v>
      </c>
      <c r="B25" s="13" t="s">
        <v>28</v>
      </c>
      <c r="C25" s="16">
        <v>337955.31</v>
      </c>
      <c r="D25" s="16">
        <v>-11218.130000000005</v>
      </c>
      <c r="E25" s="16">
        <f t="shared" si="3"/>
        <v>326737.18</v>
      </c>
      <c r="F25" s="16">
        <v>204916.46</v>
      </c>
      <c r="G25" s="16">
        <v>204916.46</v>
      </c>
      <c r="H25" s="16">
        <f t="shared" si="4"/>
        <v>121820.72</v>
      </c>
    </row>
    <row r="26" spans="1:8" s="9" customFormat="1" x14ac:dyDescent="0.2">
      <c r="A26" s="10">
        <v>1500</v>
      </c>
      <c r="B26" s="11" t="s">
        <v>29</v>
      </c>
      <c r="C26" s="15">
        <f>SUM(C27:C31)</f>
        <v>37810814.06000001</v>
      </c>
      <c r="D26" s="15">
        <f t="shared" ref="D26:H26" si="7">SUM(D27:D31)</f>
        <v>1312683.0399999998</v>
      </c>
      <c r="E26" s="15">
        <f t="shared" si="7"/>
        <v>39123497.100000009</v>
      </c>
      <c r="F26" s="15">
        <f t="shared" si="7"/>
        <v>27630844.169999994</v>
      </c>
      <c r="G26" s="15">
        <f t="shared" si="7"/>
        <v>27630844.169999994</v>
      </c>
      <c r="H26" s="15">
        <f t="shared" si="7"/>
        <v>11492652.930000015</v>
      </c>
    </row>
    <row r="27" spans="1:8" s="9" customFormat="1" x14ac:dyDescent="0.2">
      <c r="A27" s="12">
        <v>151</v>
      </c>
      <c r="B27" s="13" t="s">
        <v>30</v>
      </c>
      <c r="C27" s="16">
        <v>2468981.71</v>
      </c>
      <c r="D27" s="16">
        <v>6146.6900000000023</v>
      </c>
      <c r="E27" s="16">
        <f t="shared" si="3"/>
        <v>2475128.4</v>
      </c>
      <c r="F27" s="16">
        <v>1844453.49</v>
      </c>
      <c r="G27" s="16">
        <v>1844453.49</v>
      </c>
      <c r="H27" s="16">
        <f t="shared" si="4"/>
        <v>630674.90999999992</v>
      </c>
    </row>
    <row r="28" spans="1:8" s="9" customFormat="1" x14ac:dyDescent="0.2">
      <c r="A28" s="12">
        <v>152</v>
      </c>
      <c r="B28" s="13" t="s">
        <v>31</v>
      </c>
      <c r="C28" s="16">
        <v>1434936</v>
      </c>
      <c r="D28" s="16">
        <v>-48133.849999999977</v>
      </c>
      <c r="E28" s="16">
        <f t="shared" si="3"/>
        <v>1386802.15</v>
      </c>
      <c r="F28" s="16">
        <v>505212.43</v>
      </c>
      <c r="G28" s="16">
        <v>505212.43</v>
      </c>
      <c r="H28" s="16">
        <f t="shared" si="4"/>
        <v>881589.72</v>
      </c>
    </row>
    <row r="29" spans="1:8" s="9" customFormat="1" x14ac:dyDescent="0.2">
      <c r="A29" s="12">
        <v>154</v>
      </c>
      <c r="B29" s="13" t="s">
        <v>32</v>
      </c>
      <c r="C29" s="16">
        <v>33906896.350000009</v>
      </c>
      <c r="D29" s="16">
        <v>1354670.1999999997</v>
      </c>
      <c r="E29" s="16">
        <f t="shared" si="3"/>
        <v>35261566.550000012</v>
      </c>
      <c r="F29" s="16">
        <v>25281178.249999996</v>
      </c>
      <c r="G29" s="16">
        <v>25281178.249999996</v>
      </c>
      <c r="H29" s="16">
        <f t="shared" si="4"/>
        <v>9980388.3000000156</v>
      </c>
    </row>
    <row r="30" spans="1:8" s="9" customFormat="1" x14ac:dyDescent="0.2">
      <c r="A30" s="12">
        <v>155</v>
      </c>
      <c r="B30" s="13" t="s">
        <v>33</v>
      </c>
      <c r="C30" s="16">
        <v>0</v>
      </c>
      <c r="D30" s="16">
        <v>0</v>
      </c>
      <c r="E30" s="16">
        <f t="shared" si="3"/>
        <v>0</v>
      </c>
      <c r="F30" s="16">
        <v>0</v>
      </c>
      <c r="G30" s="16">
        <v>0</v>
      </c>
      <c r="H30" s="16">
        <f t="shared" si="4"/>
        <v>0</v>
      </c>
    </row>
    <row r="31" spans="1:8" s="9" customFormat="1" x14ac:dyDescent="0.2">
      <c r="A31" s="12">
        <v>159</v>
      </c>
      <c r="B31" s="13" t="s">
        <v>34</v>
      </c>
      <c r="C31" s="16">
        <v>0</v>
      </c>
      <c r="D31" s="16">
        <v>0</v>
      </c>
      <c r="E31" s="16">
        <f t="shared" si="3"/>
        <v>0</v>
      </c>
      <c r="F31" s="16">
        <v>0</v>
      </c>
      <c r="G31" s="16">
        <v>0</v>
      </c>
      <c r="H31" s="16">
        <f t="shared" si="4"/>
        <v>0</v>
      </c>
    </row>
    <row r="32" spans="1:8" s="9" customFormat="1" x14ac:dyDescent="0.2">
      <c r="A32" s="10">
        <v>1600</v>
      </c>
      <c r="B32" s="11" t="s">
        <v>35</v>
      </c>
      <c r="C32" s="15">
        <f>SUM(C33)</f>
        <v>0</v>
      </c>
      <c r="D32" s="15">
        <f t="shared" ref="D32:H32" si="8">SUM(D33)</f>
        <v>0</v>
      </c>
      <c r="E32" s="15">
        <f t="shared" si="8"/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</row>
    <row r="33" spans="1:8" s="9" customFormat="1" x14ac:dyDescent="0.2">
      <c r="A33" s="12">
        <v>161</v>
      </c>
      <c r="B33" s="13" t="s">
        <v>36</v>
      </c>
      <c r="C33" s="16">
        <v>0</v>
      </c>
      <c r="D33" s="16">
        <v>0</v>
      </c>
      <c r="E33" s="16">
        <f t="shared" si="3"/>
        <v>0</v>
      </c>
      <c r="F33" s="16">
        <v>0</v>
      </c>
      <c r="G33" s="16">
        <v>0</v>
      </c>
      <c r="H33" s="16">
        <f t="shared" si="4"/>
        <v>0</v>
      </c>
    </row>
    <row r="34" spans="1:8" s="9" customFormat="1" x14ac:dyDescent="0.2">
      <c r="A34" s="10">
        <v>1700</v>
      </c>
      <c r="B34" s="11" t="s">
        <v>37</v>
      </c>
      <c r="C34" s="15">
        <f>SUM(C35)</f>
        <v>11008470.709999999</v>
      </c>
      <c r="D34" s="15">
        <f t="shared" ref="D34:H34" si="9">SUM(D35)</f>
        <v>262466.61999999988</v>
      </c>
      <c r="E34" s="15">
        <f t="shared" si="9"/>
        <v>11270937.329999998</v>
      </c>
      <c r="F34" s="15">
        <f t="shared" si="9"/>
        <v>8136673.4100000011</v>
      </c>
      <c r="G34" s="15">
        <f t="shared" si="9"/>
        <v>8136673.4100000011</v>
      </c>
      <c r="H34" s="15">
        <f t="shared" si="9"/>
        <v>3134263.9199999971</v>
      </c>
    </row>
    <row r="35" spans="1:8" s="9" customFormat="1" x14ac:dyDescent="0.2">
      <c r="A35" s="12">
        <v>171</v>
      </c>
      <c r="B35" s="13" t="s">
        <v>38</v>
      </c>
      <c r="C35" s="16">
        <v>11008470.709999999</v>
      </c>
      <c r="D35" s="16">
        <v>262466.61999999988</v>
      </c>
      <c r="E35" s="16">
        <f t="shared" si="3"/>
        <v>11270937.329999998</v>
      </c>
      <c r="F35" s="16">
        <v>8136673.4100000011</v>
      </c>
      <c r="G35" s="16">
        <v>8136673.4100000011</v>
      </c>
      <c r="H35" s="16">
        <f t="shared" si="4"/>
        <v>3134263.9199999971</v>
      </c>
    </row>
    <row r="36" spans="1:8" s="9" customFormat="1" x14ac:dyDescent="0.2">
      <c r="A36" s="7">
        <v>2000</v>
      </c>
      <c r="B36" s="8" t="s">
        <v>39</v>
      </c>
      <c r="C36" s="19">
        <f>C37+C45+C48+C50+C60+C68+C70+C76+C77</f>
        <v>72335062.88000001</v>
      </c>
      <c r="D36" s="19">
        <f t="shared" ref="D36:H36" si="10">D37+D45+D48+D50+D60+D68+D70+D76+D77</f>
        <v>-2307451.0700000003</v>
      </c>
      <c r="E36" s="19">
        <f t="shared" si="10"/>
        <v>70027611.810000002</v>
      </c>
      <c r="F36" s="19">
        <f t="shared" si="10"/>
        <v>33796120.839999996</v>
      </c>
      <c r="G36" s="19">
        <f t="shared" si="10"/>
        <v>27537502.550000001</v>
      </c>
      <c r="H36" s="19">
        <f t="shared" si="10"/>
        <v>36231490.969999999</v>
      </c>
    </row>
    <row r="37" spans="1:8" s="9" customFormat="1" ht="25.5" x14ac:dyDescent="0.2">
      <c r="A37" s="10">
        <v>2100</v>
      </c>
      <c r="B37" s="11" t="s">
        <v>40</v>
      </c>
      <c r="C37" s="18">
        <f>SUM(C38:C44)</f>
        <v>4670490.46</v>
      </c>
      <c r="D37" s="18">
        <f t="shared" ref="D37:H37" si="11">SUM(D38:D44)</f>
        <v>-408814.62</v>
      </c>
      <c r="E37" s="18">
        <f t="shared" si="11"/>
        <v>4261675.84</v>
      </c>
      <c r="F37" s="18">
        <f t="shared" si="11"/>
        <v>2165866.12</v>
      </c>
      <c r="G37" s="18">
        <f t="shared" si="11"/>
        <v>1843040.84</v>
      </c>
      <c r="H37" s="18">
        <f t="shared" si="11"/>
        <v>2095809.72</v>
      </c>
    </row>
    <row r="38" spans="1:8" s="9" customFormat="1" x14ac:dyDescent="0.2">
      <c r="A38" s="12">
        <v>211</v>
      </c>
      <c r="B38" s="13" t="s">
        <v>41</v>
      </c>
      <c r="C38" s="16">
        <v>1798409.34</v>
      </c>
      <c r="D38" s="16">
        <v>-99585.669999999955</v>
      </c>
      <c r="E38" s="16">
        <f t="shared" si="3"/>
        <v>1698823.6700000002</v>
      </c>
      <c r="F38" s="16">
        <v>881570.02</v>
      </c>
      <c r="G38" s="16">
        <v>729278.9800000001</v>
      </c>
      <c r="H38" s="16">
        <f t="shared" si="4"/>
        <v>817253.65000000014</v>
      </c>
    </row>
    <row r="39" spans="1:8" s="9" customFormat="1" x14ac:dyDescent="0.2">
      <c r="A39" s="12">
        <v>212</v>
      </c>
      <c r="B39" s="13" t="s">
        <v>42</v>
      </c>
      <c r="C39" s="16">
        <v>0</v>
      </c>
      <c r="D39" s="16">
        <v>0</v>
      </c>
      <c r="E39" s="16">
        <f t="shared" si="3"/>
        <v>0</v>
      </c>
      <c r="F39" s="16">
        <v>0</v>
      </c>
      <c r="G39" s="16">
        <v>0</v>
      </c>
      <c r="H39" s="16">
        <f t="shared" si="4"/>
        <v>0</v>
      </c>
    </row>
    <row r="40" spans="1:8" s="9" customFormat="1" ht="25.5" x14ac:dyDescent="0.2">
      <c r="A40" s="12">
        <v>214</v>
      </c>
      <c r="B40" s="13" t="s">
        <v>43</v>
      </c>
      <c r="C40" s="16">
        <v>169594.27</v>
      </c>
      <c r="D40" s="16">
        <v>3725.0099999999948</v>
      </c>
      <c r="E40" s="16">
        <f t="shared" si="3"/>
        <v>173319.27999999997</v>
      </c>
      <c r="F40" s="16">
        <v>74637.990000000005</v>
      </c>
      <c r="G40" s="16">
        <v>50881.100000000006</v>
      </c>
      <c r="H40" s="16">
        <f t="shared" si="4"/>
        <v>98681.289999999964</v>
      </c>
    </row>
    <row r="41" spans="1:8" s="9" customFormat="1" x14ac:dyDescent="0.2">
      <c r="A41" s="12">
        <v>215</v>
      </c>
      <c r="B41" s="13" t="s">
        <v>44</v>
      </c>
      <c r="C41" s="16">
        <v>1547490.68</v>
      </c>
      <c r="D41" s="16">
        <v>-196450.10000000003</v>
      </c>
      <c r="E41" s="16">
        <f t="shared" si="3"/>
        <v>1351040.5799999998</v>
      </c>
      <c r="F41" s="16">
        <v>879545.04</v>
      </c>
      <c r="G41" s="16">
        <v>782105.04</v>
      </c>
      <c r="H41" s="16">
        <f t="shared" si="4"/>
        <v>471495.5399999998</v>
      </c>
    </row>
    <row r="42" spans="1:8" s="9" customFormat="1" x14ac:dyDescent="0.2">
      <c r="A42" s="12">
        <v>216</v>
      </c>
      <c r="B42" s="13" t="s">
        <v>45</v>
      </c>
      <c r="C42" s="16">
        <v>1154496.17</v>
      </c>
      <c r="D42" s="16">
        <v>-116993.85999999999</v>
      </c>
      <c r="E42" s="16">
        <f t="shared" si="3"/>
        <v>1037502.3099999999</v>
      </c>
      <c r="F42" s="16">
        <v>329623.07</v>
      </c>
      <c r="G42" s="16">
        <v>280285.71999999997</v>
      </c>
      <c r="H42" s="16">
        <f t="shared" si="4"/>
        <v>707879.24</v>
      </c>
    </row>
    <row r="43" spans="1:8" s="9" customFormat="1" x14ac:dyDescent="0.2">
      <c r="A43" s="12">
        <v>217</v>
      </c>
      <c r="B43" s="13" t="s">
        <v>46</v>
      </c>
      <c r="C43" s="16">
        <v>0</v>
      </c>
      <c r="D43" s="16">
        <v>0</v>
      </c>
      <c r="E43" s="16">
        <f t="shared" si="3"/>
        <v>0</v>
      </c>
      <c r="F43" s="16">
        <v>0</v>
      </c>
      <c r="G43" s="16">
        <v>0</v>
      </c>
      <c r="H43" s="16">
        <f t="shared" si="4"/>
        <v>0</v>
      </c>
    </row>
    <row r="44" spans="1:8" s="9" customFormat="1" x14ac:dyDescent="0.2">
      <c r="A44" s="12">
        <v>218</v>
      </c>
      <c r="B44" s="13" t="s">
        <v>47</v>
      </c>
      <c r="C44" s="16">
        <v>500</v>
      </c>
      <c r="D44" s="16">
        <v>490</v>
      </c>
      <c r="E44" s="16">
        <f t="shared" si="3"/>
        <v>990</v>
      </c>
      <c r="F44" s="16">
        <v>490</v>
      </c>
      <c r="G44" s="16">
        <v>490</v>
      </c>
      <c r="H44" s="16">
        <f t="shared" si="4"/>
        <v>500</v>
      </c>
    </row>
    <row r="45" spans="1:8" s="9" customFormat="1" x14ac:dyDescent="0.2">
      <c r="A45" s="10">
        <v>2200</v>
      </c>
      <c r="B45" s="11" t="s">
        <v>48</v>
      </c>
      <c r="C45" s="15">
        <f>SUM(C46:C47)</f>
        <v>698505.14</v>
      </c>
      <c r="D45" s="15">
        <f t="shared" ref="D45:H45" si="12">SUM(D46:D47)</f>
        <v>-259356.11</v>
      </c>
      <c r="E45" s="15">
        <f t="shared" si="12"/>
        <v>439149.03</v>
      </c>
      <c r="F45" s="15">
        <f t="shared" si="12"/>
        <v>228012.63</v>
      </c>
      <c r="G45" s="15">
        <f t="shared" si="12"/>
        <v>213342.83</v>
      </c>
      <c r="H45" s="15">
        <f t="shared" si="12"/>
        <v>211136.4</v>
      </c>
    </row>
    <row r="46" spans="1:8" s="9" customFormat="1" x14ac:dyDescent="0.2">
      <c r="A46" s="12">
        <v>221</v>
      </c>
      <c r="B46" s="13" t="s">
        <v>49</v>
      </c>
      <c r="C46" s="16">
        <v>679971.41</v>
      </c>
      <c r="D46" s="16">
        <v>-262089.63999999998</v>
      </c>
      <c r="E46" s="16">
        <f t="shared" si="3"/>
        <v>417881.77</v>
      </c>
      <c r="F46" s="16">
        <v>218671.23</v>
      </c>
      <c r="G46" s="16">
        <v>204001.43</v>
      </c>
      <c r="H46" s="16">
        <f t="shared" si="4"/>
        <v>199210.54</v>
      </c>
    </row>
    <row r="47" spans="1:8" s="9" customFormat="1" x14ac:dyDescent="0.2">
      <c r="A47" s="20">
        <v>223</v>
      </c>
      <c r="B47" s="21" t="s">
        <v>50</v>
      </c>
      <c r="C47" s="22">
        <v>18533.73</v>
      </c>
      <c r="D47" s="16">
        <v>2733.53</v>
      </c>
      <c r="E47" s="22">
        <f t="shared" si="3"/>
        <v>21267.26</v>
      </c>
      <c r="F47" s="16">
        <v>9341.4</v>
      </c>
      <c r="G47" s="16">
        <v>9341.4</v>
      </c>
      <c r="H47" s="22">
        <f t="shared" si="4"/>
        <v>11925.859999999999</v>
      </c>
    </row>
    <row r="48" spans="1:8" s="9" customFormat="1" x14ac:dyDescent="0.2">
      <c r="A48" s="23">
        <v>2300</v>
      </c>
      <c r="B48" s="24" t="s">
        <v>51</v>
      </c>
      <c r="C48" s="25">
        <f t="shared" ref="C48:H48" si="13">+C49</f>
        <v>3418200</v>
      </c>
      <c r="D48" s="25">
        <f t="shared" si="13"/>
        <v>260829</v>
      </c>
      <c r="E48" s="25">
        <f t="shared" si="13"/>
        <v>3679029</v>
      </c>
      <c r="F48" s="25">
        <f t="shared" si="13"/>
        <v>1462500</v>
      </c>
      <c r="G48" s="25">
        <f t="shared" si="13"/>
        <v>1462500</v>
      </c>
      <c r="H48" s="25">
        <f t="shared" si="13"/>
        <v>2216529</v>
      </c>
    </row>
    <row r="49" spans="1:8" s="9" customFormat="1" x14ac:dyDescent="0.2">
      <c r="A49" s="12">
        <v>239</v>
      </c>
      <c r="B49" s="13" t="s">
        <v>238</v>
      </c>
      <c r="C49" s="16">
        <v>3418200</v>
      </c>
      <c r="D49" s="16">
        <v>260829</v>
      </c>
      <c r="E49" s="16">
        <f t="shared" si="3"/>
        <v>3679029</v>
      </c>
      <c r="F49" s="16">
        <v>1462500</v>
      </c>
      <c r="G49" s="16">
        <v>1462500</v>
      </c>
      <c r="H49" s="16">
        <f t="shared" si="4"/>
        <v>2216529</v>
      </c>
    </row>
    <row r="50" spans="1:8" s="9" customFormat="1" x14ac:dyDescent="0.2">
      <c r="A50" s="10">
        <v>2400</v>
      </c>
      <c r="B50" s="11" t="s">
        <v>52</v>
      </c>
      <c r="C50" s="15">
        <f>SUM(C51:C59)</f>
        <v>31011643.990000002</v>
      </c>
      <c r="D50" s="15">
        <f t="shared" ref="D50:H50" si="14">SUM(D51:D59)</f>
        <v>-3815261.48</v>
      </c>
      <c r="E50" s="15">
        <f t="shared" si="14"/>
        <v>27196382.509999998</v>
      </c>
      <c r="F50" s="15">
        <f t="shared" si="14"/>
        <v>11412014.350000001</v>
      </c>
      <c r="G50" s="15">
        <f t="shared" si="14"/>
        <v>8506649.959999999</v>
      </c>
      <c r="H50" s="15">
        <f t="shared" si="14"/>
        <v>15784368.159999996</v>
      </c>
    </row>
    <row r="51" spans="1:8" s="9" customFormat="1" x14ac:dyDescent="0.2">
      <c r="A51" s="12">
        <v>241</v>
      </c>
      <c r="B51" s="13" t="s">
        <v>53</v>
      </c>
      <c r="C51" s="16">
        <v>4579755.24</v>
      </c>
      <c r="D51" s="16">
        <v>-1168120.45</v>
      </c>
      <c r="E51" s="16">
        <f t="shared" si="3"/>
        <v>3411634.79</v>
      </c>
      <c r="F51" s="16">
        <v>1718987.95</v>
      </c>
      <c r="G51" s="16">
        <v>1369400.2</v>
      </c>
      <c r="H51" s="16">
        <f t="shared" si="4"/>
        <v>1692646.84</v>
      </c>
    </row>
    <row r="52" spans="1:8" s="9" customFormat="1" x14ac:dyDescent="0.2">
      <c r="A52" s="12">
        <v>242</v>
      </c>
      <c r="B52" s="13" t="s">
        <v>54</v>
      </c>
      <c r="C52" s="16">
        <v>2534037.29</v>
      </c>
      <c r="D52" s="16">
        <v>-478920.77</v>
      </c>
      <c r="E52" s="16">
        <f t="shared" si="3"/>
        <v>2055116.52</v>
      </c>
      <c r="F52" s="16">
        <v>1236369.8400000001</v>
      </c>
      <c r="G52" s="16">
        <v>1202118.6399999999</v>
      </c>
      <c r="H52" s="16">
        <f t="shared" si="4"/>
        <v>818746.67999999993</v>
      </c>
    </row>
    <row r="53" spans="1:8" s="9" customFormat="1" x14ac:dyDescent="0.2">
      <c r="A53" s="12">
        <v>243</v>
      </c>
      <c r="B53" s="13" t="s">
        <v>55</v>
      </c>
      <c r="C53" s="16">
        <v>94994.74</v>
      </c>
      <c r="D53" s="16">
        <v>0</v>
      </c>
      <c r="E53" s="16">
        <f t="shared" si="3"/>
        <v>94994.74</v>
      </c>
      <c r="F53" s="16">
        <v>41212.550000000003</v>
      </c>
      <c r="G53" s="16">
        <v>23292.87</v>
      </c>
      <c r="H53" s="16">
        <f t="shared" si="4"/>
        <v>53782.19</v>
      </c>
    </row>
    <row r="54" spans="1:8" s="9" customFormat="1" x14ac:dyDescent="0.2">
      <c r="A54" s="12">
        <v>244</v>
      </c>
      <c r="B54" s="13" t="s">
        <v>56</v>
      </c>
      <c r="C54" s="16">
        <v>288085.62</v>
      </c>
      <c r="D54" s="16">
        <v>-234180.53</v>
      </c>
      <c r="E54" s="16">
        <f t="shared" si="3"/>
        <v>53905.09</v>
      </c>
      <c r="F54" s="16">
        <v>6400.61</v>
      </c>
      <c r="G54" s="16">
        <v>621.86</v>
      </c>
      <c r="H54" s="16">
        <f t="shared" si="4"/>
        <v>47504.479999999996</v>
      </c>
    </row>
    <row r="55" spans="1:8" s="9" customFormat="1" x14ac:dyDescent="0.2">
      <c r="A55" s="12">
        <v>245</v>
      </c>
      <c r="B55" s="13" t="s">
        <v>57</v>
      </c>
      <c r="C55" s="16">
        <v>28710</v>
      </c>
      <c r="D55" s="16">
        <v>12288.81</v>
      </c>
      <c r="E55" s="16">
        <f t="shared" si="3"/>
        <v>40998.81</v>
      </c>
      <c r="F55" s="16">
        <v>40998.81</v>
      </c>
      <c r="G55" s="16">
        <v>29000</v>
      </c>
      <c r="H55" s="16">
        <f t="shared" si="4"/>
        <v>0</v>
      </c>
    </row>
    <row r="56" spans="1:8" s="9" customFormat="1" x14ac:dyDescent="0.2">
      <c r="A56" s="12">
        <v>246</v>
      </c>
      <c r="B56" s="13" t="s">
        <v>58</v>
      </c>
      <c r="C56" s="16">
        <v>2752829.01</v>
      </c>
      <c r="D56" s="16">
        <v>-103185.04000000004</v>
      </c>
      <c r="E56" s="16">
        <f t="shared" si="3"/>
        <v>2649643.9699999997</v>
      </c>
      <c r="F56" s="16">
        <v>997464.67</v>
      </c>
      <c r="G56" s="16">
        <v>670660.92000000004</v>
      </c>
      <c r="H56" s="16">
        <f t="shared" si="4"/>
        <v>1652179.2999999998</v>
      </c>
    </row>
    <row r="57" spans="1:8" s="9" customFormat="1" x14ac:dyDescent="0.2">
      <c r="A57" s="12">
        <v>247</v>
      </c>
      <c r="B57" s="13" t="s">
        <v>59</v>
      </c>
      <c r="C57" s="16">
        <v>7770229.2199999997</v>
      </c>
      <c r="D57" s="16">
        <v>-1062298.6000000001</v>
      </c>
      <c r="E57" s="16">
        <f t="shared" si="3"/>
        <v>6707930.6199999992</v>
      </c>
      <c r="F57" s="16">
        <v>1430202.98</v>
      </c>
      <c r="G57" s="16">
        <v>868403.34</v>
      </c>
      <c r="H57" s="16">
        <f t="shared" si="4"/>
        <v>5277727.6399999987</v>
      </c>
    </row>
    <row r="58" spans="1:8" s="9" customFormat="1" x14ac:dyDescent="0.2">
      <c r="A58" s="12">
        <v>248</v>
      </c>
      <c r="B58" s="13" t="s">
        <v>60</v>
      </c>
      <c r="C58" s="16">
        <v>13929.51</v>
      </c>
      <c r="D58" s="16">
        <v>586.43000000000006</v>
      </c>
      <c r="E58" s="16">
        <f t="shared" si="3"/>
        <v>14515.94</v>
      </c>
      <c r="F58" s="16">
        <v>1800</v>
      </c>
      <c r="G58" s="16">
        <v>1800</v>
      </c>
      <c r="H58" s="16">
        <f t="shared" si="4"/>
        <v>12715.94</v>
      </c>
    </row>
    <row r="59" spans="1:8" s="9" customFormat="1" x14ac:dyDescent="0.2">
      <c r="A59" s="12">
        <v>249</v>
      </c>
      <c r="B59" s="13" t="s">
        <v>61</v>
      </c>
      <c r="C59" s="16">
        <v>12949073.359999999</v>
      </c>
      <c r="D59" s="16">
        <v>-781431.33000000007</v>
      </c>
      <c r="E59" s="16">
        <f t="shared" si="3"/>
        <v>12167642.029999999</v>
      </c>
      <c r="F59" s="16">
        <v>5938576.9400000004</v>
      </c>
      <c r="G59" s="16">
        <v>4341352.13</v>
      </c>
      <c r="H59" s="16">
        <f t="shared" si="4"/>
        <v>6229065.0899999989</v>
      </c>
    </row>
    <row r="60" spans="1:8" s="9" customFormat="1" x14ac:dyDescent="0.2">
      <c r="A60" s="10">
        <v>2500</v>
      </c>
      <c r="B60" s="11" t="s">
        <v>62</v>
      </c>
      <c r="C60" s="15">
        <f>SUM(C61:C67)</f>
        <v>13786259.930000002</v>
      </c>
      <c r="D60" s="15">
        <f t="shared" ref="D60:H60" si="15">SUM(D61:D67)</f>
        <v>753768.34999999986</v>
      </c>
      <c r="E60" s="15">
        <f t="shared" si="15"/>
        <v>14540028.280000001</v>
      </c>
      <c r="F60" s="15">
        <f t="shared" si="15"/>
        <v>7824167.9399999995</v>
      </c>
      <c r="G60" s="15">
        <f t="shared" si="15"/>
        <v>5258410.79</v>
      </c>
      <c r="H60" s="15">
        <f t="shared" si="15"/>
        <v>6715860.3400000017</v>
      </c>
    </row>
    <row r="61" spans="1:8" s="9" customFormat="1" x14ac:dyDescent="0.2">
      <c r="A61" s="12">
        <v>251</v>
      </c>
      <c r="B61" s="13" t="s">
        <v>63</v>
      </c>
      <c r="C61" s="16">
        <v>598142.5</v>
      </c>
      <c r="D61" s="16">
        <v>1425012.24</v>
      </c>
      <c r="E61" s="16">
        <f t="shared" si="3"/>
        <v>2023154.74</v>
      </c>
      <c r="F61" s="16">
        <v>1652799.04</v>
      </c>
      <c r="G61" s="16">
        <v>1619159.04</v>
      </c>
      <c r="H61" s="16">
        <f t="shared" si="4"/>
        <v>370355.69999999995</v>
      </c>
    </row>
    <row r="62" spans="1:8" s="9" customFormat="1" x14ac:dyDescent="0.2">
      <c r="A62" s="12">
        <v>252</v>
      </c>
      <c r="B62" s="13" t="s">
        <v>64</v>
      </c>
      <c r="C62" s="16">
        <v>50230.9</v>
      </c>
      <c r="D62" s="16">
        <v>14563.41</v>
      </c>
      <c r="E62" s="16">
        <f t="shared" si="3"/>
        <v>64794.31</v>
      </c>
      <c r="F62" s="16">
        <v>21456.14</v>
      </c>
      <c r="G62" s="16">
        <v>15790</v>
      </c>
      <c r="H62" s="16">
        <f t="shared" si="4"/>
        <v>43338.17</v>
      </c>
    </row>
    <row r="63" spans="1:8" s="9" customFormat="1" x14ac:dyDescent="0.2">
      <c r="A63" s="12">
        <v>253</v>
      </c>
      <c r="B63" s="13" t="s">
        <v>65</v>
      </c>
      <c r="C63" s="16">
        <v>157786.65</v>
      </c>
      <c r="D63" s="16">
        <v>-43910.850000000006</v>
      </c>
      <c r="E63" s="16">
        <f t="shared" si="3"/>
        <v>113875.79999999999</v>
      </c>
      <c r="F63" s="16">
        <v>37437.75</v>
      </c>
      <c r="G63" s="16">
        <v>37437.75</v>
      </c>
      <c r="H63" s="16">
        <f t="shared" si="4"/>
        <v>76438.049999999988</v>
      </c>
    </row>
    <row r="64" spans="1:8" s="9" customFormat="1" x14ac:dyDescent="0.2">
      <c r="A64" s="12">
        <v>254</v>
      </c>
      <c r="B64" s="13" t="s">
        <v>66</v>
      </c>
      <c r="C64" s="16">
        <v>32125.41</v>
      </c>
      <c r="D64" s="16">
        <v>148370.59</v>
      </c>
      <c r="E64" s="16">
        <f t="shared" si="3"/>
        <v>180496</v>
      </c>
      <c r="F64" s="16">
        <v>180496</v>
      </c>
      <c r="G64" s="16">
        <v>180496</v>
      </c>
      <c r="H64" s="16">
        <f t="shared" si="4"/>
        <v>0</v>
      </c>
    </row>
    <row r="65" spans="1:8" s="9" customFormat="1" x14ac:dyDescent="0.2">
      <c r="A65" s="12">
        <v>255</v>
      </c>
      <c r="B65" s="13" t="s">
        <v>67</v>
      </c>
      <c r="C65" s="16">
        <v>837670.67</v>
      </c>
      <c r="D65" s="16">
        <v>-6090</v>
      </c>
      <c r="E65" s="16">
        <f t="shared" si="3"/>
        <v>831580.67</v>
      </c>
      <c r="F65" s="16">
        <v>187305.2</v>
      </c>
      <c r="G65" s="16">
        <v>146183.20000000001</v>
      </c>
      <c r="H65" s="16">
        <f t="shared" si="4"/>
        <v>644275.47</v>
      </c>
    </row>
    <row r="66" spans="1:8" s="9" customFormat="1" x14ac:dyDescent="0.2">
      <c r="A66" s="12">
        <v>256</v>
      </c>
      <c r="B66" s="13" t="s">
        <v>68</v>
      </c>
      <c r="C66" s="16">
        <v>0</v>
      </c>
      <c r="D66" s="16">
        <v>0</v>
      </c>
      <c r="E66" s="16">
        <f t="shared" si="3"/>
        <v>0</v>
      </c>
      <c r="F66" s="16">
        <v>0</v>
      </c>
      <c r="G66" s="16">
        <v>0</v>
      </c>
      <c r="H66" s="16">
        <f t="shared" si="4"/>
        <v>0</v>
      </c>
    </row>
    <row r="67" spans="1:8" s="9" customFormat="1" x14ac:dyDescent="0.2">
      <c r="A67" s="12">
        <v>259</v>
      </c>
      <c r="B67" s="13" t="s">
        <v>69</v>
      </c>
      <c r="C67" s="16">
        <v>12110303.800000001</v>
      </c>
      <c r="D67" s="16">
        <v>-784177.04</v>
      </c>
      <c r="E67" s="16">
        <f t="shared" si="3"/>
        <v>11326126.760000002</v>
      </c>
      <c r="F67" s="16">
        <v>5744673.8099999996</v>
      </c>
      <c r="G67" s="16">
        <v>3259344.8</v>
      </c>
      <c r="H67" s="16">
        <f t="shared" si="4"/>
        <v>5581452.950000002</v>
      </c>
    </row>
    <row r="68" spans="1:8" s="9" customFormat="1" x14ac:dyDescent="0.2">
      <c r="A68" s="10">
        <v>2600</v>
      </c>
      <c r="B68" s="11" t="s">
        <v>70</v>
      </c>
      <c r="C68" s="15">
        <f>SUM(C69)</f>
        <v>9110253.3600000013</v>
      </c>
      <c r="D68" s="15">
        <f t="shared" ref="D68:H68" si="16">SUM(D69)</f>
        <v>658739.04</v>
      </c>
      <c r="E68" s="15">
        <f t="shared" si="16"/>
        <v>9768992.4000000022</v>
      </c>
      <c r="F68" s="15">
        <f t="shared" si="16"/>
        <v>7587912.0800000001</v>
      </c>
      <c r="G68" s="15">
        <f t="shared" si="16"/>
        <v>7475091.8700000001</v>
      </c>
      <c r="H68" s="15">
        <f t="shared" si="16"/>
        <v>2181080.3200000022</v>
      </c>
    </row>
    <row r="69" spans="1:8" s="9" customFormat="1" x14ac:dyDescent="0.2">
      <c r="A69" s="12">
        <v>261</v>
      </c>
      <c r="B69" s="13" t="s">
        <v>71</v>
      </c>
      <c r="C69" s="16">
        <v>9110253.3600000013</v>
      </c>
      <c r="D69" s="16">
        <v>658739.04</v>
      </c>
      <c r="E69" s="16">
        <f t="shared" si="3"/>
        <v>9768992.4000000022</v>
      </c>
      <c r="F69" s="16">
        <v>7587912.0800000001</v>
      </c>
      <c r="G69" s="16">
        <v>7475091.8700000001</v>
      </c>
      <c r="H69" s="16">
        <f t="shared" si="4"/>
        <v>2181080.3200000022</v>
      </c>
    </row>
    <row r="70" spans="1:8" s="9" customFormat="1" x14ac:dyDescent="0.2">
      <c r="A70" s="10">
        <v>2700</v>
      </c>
      <c r="B70" s="11" t="s">
        <v>72</v>
      </c>
      <c r="C70" s="15">
        <f>SUM(C71:C75)</f>
        <v>4485888.8600000003</v>
      </c>
      <c r="D70" s="15">
        <f t="shared" ref="D70:H70" si="17">SUM(D71:D75)</f>
        <v>-127307.55</v>
      </c>
      <c r="E70" s="15">
        <f t="shared" si="17"/>
        <v>4358581.3099999996</v>
      </c>
      <c r="F70" s="15">
        <f t="shared" si="17"/>
        <v>1464693.72</v>
      </c>
      <c r="G70" s="15">
        <f t="shared" si="17"/>
        <v>1356272.8</v>
      </c>
      <c r="H70" s="15">
        <f t="shared" si="17"/>
        <v>2893887.59</v>
      </c>
    </row>
    <row r="71" spans="1:8" s="9" customFormat="1" x14ac:dyDescent="0.2">
      <c r="A71" s="12">
        <v>271</v>
      </c>
      <c r="B71" s="13" t="s">
        <v>73</v>
      </c>
      <c r="C71" s="16">
        <v>2406465.52</v>
      </c>
      <c r="D71" s="16">
        <v>-232734.81</v>
      </c>
      <c r="E71" s="16">
        <f t="shared" si="3"/>
        <v>2173730.71</v>
      </c>
      <c r="F71" s="16">
        <v>504025.14</v>
      </c>
      <c r="G71" s="16">
        <v>497870.8</v>
      </c>
      <c r="H71" s="16">
        <f t="shared" si="4"/>
        <v>1669705.5699999998</v>
      </c>
    </row>
    <row r="72" spans="1:8" s="9" customFormat="1" x14ac:dyDescent="0.2">
      <c r="A72" s="12">
        <v>272</v>
      </c>
      <c r="B72" s="13" t="s">
        <v>74</v>
      </c>
      <c r="C72" s="16">
        <v>2074244.34</v>
      </c>
      <c r="D72" s="16">
        <v>107292.31</v>
      </c>
      <c r="E72" s="16">
        <f t="shared" si="3"/>
        <v>2181536.65</v>
      </c>
      <c r="F72" s="16">
        <v>960533.63</v>
      </c>
      <c r="G72" s="16">
        <v>858267.05</v>
      </c>
      <c r="H72" s="16">
        <f t="shared" si="4"/>
        <v>1221003.02</v>
      </c>
    </row>
    <row r="73" spans="1:8" s="9" customFormat="1" x14ac:dyDescent="0.2">
      <c r="A73" s="12">
        <v>273</v>
      </c>
      <c r="B73" s="13" t="s">
        <v>75</v>
      </c>
      <c r="C73" s="16">
        <v>0</v>
      </c>
      <c r="D73" s="16">
        <v>0</v>
      </c>
      <c r="E73" s="16">
        <f t="shared" si="3"/>
        <v>0</v>
      </c>
      <c r="F73" s="16">
        <v>0</v>
      </c>
      <c r="G73" s="16">
        <v>0</v>
      </c>
      <c r="H73" s="16">
        <f t="shared" si="4"/>
        <v>0</v>
      </c>
    </row>
    <row r="74" spans="1:8" s="9" customFormat="1" x14ac:dyDescent="0.2">
      <c r="A74" s="12">
        <v>274</v>
      </c>
      <c r="B74" s="13" t="s">
        <v>76</v>
      </c>
      <c r="C74" s="16">
        <v>5179</v>
      </c>
      <c r="D74" s="16">
        <v>-1865.05</v>
      </c>
      <c r="E74" s="16">
        <f t="shared" si="3"/>
        <v>3313.95</v>
      </c>
      <c r="F74" s="16">
        <v>134.94999999999999</v>
      </c>
      <c r="G74" s="16">
        <v>134.94999999999999</v>
      </c>
      <c r="H74" s="16">
        <f t="shared" si="4"/>
        <v>3179</v>
      </c>
    </row>
    <row r="75" spans="1:8" s="9" customFormat="1" x14ac:dyDescent="0.2">
      <c r="A75" s="12">
        <v>275</v>
      </c>
      <c r="B75" s="13" t="s">
        <v>77</v>
      </c>
      <c r="C75" s="16">
        <v>0</v>
      </c>
      <c r="D75" s="16">
        <v>0</v>
      </c>
      <c r="E75" s="16">
        <f t="shared" si="3"/>
        <v>0</v>
      </c>
      <c r="F75" s="16">
        <v>0</v>
      </c>
      <c r="G75" s="16">
        <v>0</v>
      </c>
      <c r="H75" s="16">
        <f t="shared" si="4"/>
        <v>0</v>
      </c>
    </row>
    <row r="76" spans="1:8" s="9" customFormat="1" x14ac:dyDescent="0.2">
      <c r="A76" s="10">
        <v>2800</v>
      </c>
      <c r="B76" s="11" t="s">
        <v>78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</row>
    <row r="77" spans="1:8" s="9" customFormat="1" x14ac:dyDescent="0.2">
      <c r="A77" s="10">
        <v>2900</v>
      </c>
      <c r="B77" s="11" t="s">
        <v>79</v>
      </c>
      <c r="C77" s="15">
        <f>SUM(C78:C85)</f>
        <v>5153821.1400000006</v>
      </c>
      <c r="D77" s="15">
        <f t="shared" ref="D77:H77" si="18">SUM(D78:D85)</f>
        <v>629952.29999999993</v>
      </c>
      <c r="E77" s="15">
        <f t="shared" si="18"/>
        <v>5783773.4399999995</v>
      </c>
      <c r="F77" s="15">
        <f t="shared" si="18"/>
        <v>1650954</v>
      </c>
      <c r="G77" s="15">
        <f t="shared" si="18"/>
        <v>1422193.46</v>
      </c>
      <c r="H77" s="15">
        <f t="shared" si="18"/>
        <v>4132819.4399999995</v>
      </c>
    </row>
    <row r="78" spans="1:8" s="9" customFormat="1" x14ac:dyDescent="0.2">
      <c r="A78" s="12">
        <v>291</v>
      </c>
      <c r="B78" s="13" t="s">
        <v>80</v>
      </c>
      <c r="C78" s="16">
        <v>2124310.0099999998</v>
      </c>
      <c r="D78" s="16">
        <v>43107.09</v>
      </c>
      <c r="E78" s="16">
        <f t="shared" ref="E78:E146" si="19">C78+D78</f>
        <v>2167417.0999999996</v>
      </c>
      <c r="F78" s="16">
        <v>342764.29</v>
      </c>
      <c r="G78" s="16">
        <v>310968.51</v>
      </c>
      <c r="H78" s="16">
        <f t="shared" ref="H78:H146" si="20">E78-F78</f>
        <v>1824652.8099999996</v>
      </c>
    </row>
    <row r="79" spans="1:8" s="9" customFormat="1" x14ac:dyDescent="0.2">
      <c r="A79" s="12">
        <v>292</v>
      </c>
      <c r="B79" s="13" t="s">
        <v>81</v>
      </c>
      <c r="C79" s="16">
        <v>742823.39</v>
      </c>
      <c r="D79" s="16">
        <v>-99220.92</v>
      </c>
      <c r="E79" s="16">
        <f t="shared" si="19"/>
        <v>643602.47</v>
      </c>
      <c r="F79" s="16">
        <v>7636.8</v>
      </c>
      <c r="G79" s="16">
        <v>7636.8</v>
      </c>
      <c r="H79" s="16">
        <f t="shared" si="20"/>
        <v>635965.66999999993</v>
      </c>
    </row>
    <row r="80" spans="1:8" s="9" customFormat="1" ht="25.5" x14ac:dyDescent="0.2">
      <c r="A80" s="12">
        <v>293</v>
      </c>
      <c r="B80" s="13" t="s">
        <v>82</v>
      </c>
      <c r="C80" s="16">
        <v>6865</v>
      </c>
      <c r="D80" s="16">
        <v>2178.42</v>
      </c>
      <c r="E80" s="16">
        <f t="shared" si="19"/>
        <v>9043.42</v>
      </c>
      <c r="F80" s="16">
        <v>2178.42</v>
      </c>
      <c r="G80" s="16">
        <v>178.42</v>
      </c>
      <c r="H80" s="16">
        <f t="shared" si="20"/>
        <v>6865</v>
      </c>
    </row>
    <row r="81" spans="1:8" s="9" customFormat="1" ht="25.5" x14ac:dyDescent="0.2">
      <c r="A81" s="12">
        <v>294</v>
      </c>
      <c r="B81" s="13" t="s">
        <v>83</v>
      </c>
      <c r="C81" s="16">
        <v>760005.51</v>
      </c>
      <c r="D81" s="16">
        <v>-105090.84</v>
      </c>
      <c r="E81" s="16">
        <f t="shared" si="19"/>
        <v>654914.67000000004</v>
      </c>
      <c r="F81" s="16">
        <v>142562.54</v>
      </c>
      <c r="G81" s="16">
        <v>121744.86</v>
      </c>
      <c r="H81" s="16">
        <f t="shared" si="20"/>
        <v>512352.13</v>
      </c>
    </row>
    <row r="82" spans="1:8" s="9" customFormat="1" ht="25.5" x14ac:dyDescent="0.2">
      <c r="A82" s="12">
        <v>295</v>
      </c>
      <c r="B82" s="13" t="s">
        <v>84</v>
      </c>
      <c r="C82" s="16">
        <v>13574.32</v>
      </c>
      <c r="D82" s="16">
        <v>0</v>
      </c>
      <c r="E82" s="16">
        <f t="shared" si="19"/>
        <v>13574.32</v>
      </c>
      <c r="F82" s="16">
        <v>2204</v>
      </c>
      <c r="G82" s="16">
        <v>2204</v>
      </c>
      <c r="H82" s="16">
        <f t="shared" si="20"/>
        <v>11370.32</v>
      </c>
    </row>
    <row r="83" spans="1:8" s="9" customFormat="1" x14ac:dyDescent="0.2">
      <c r="A83" s="12">
        <v>296</v>
      </c>
      <c r="B83" s="13" t="s">
        <v>85</v>
      </c>
      <c r="C83" s="16">
        <v>559680.17000000004</v>
      </c>
      <c r="D83" s="16">
        <v>557543.51</v>
      </c>
      <c r="E83" s="16">
        <f t="shared" si="19"/>
        <v>1117223.6800000002</v>
      </c>
      <c r="F83" s="16">
        <v>769909.01</v>
      </c>
      <c r="G83" s="16">
        <v>761533.18</v>
      </c>
      <c r="H83" s="16">
        <f t="shared" si="20"/>
        <v>347314.67000000016</v>
      </c>
    </row>
    <row r="84" spans="1:8" s="9" customFormat="1" x14ac:dyDescent="0.2">
      <c r="A84" s="12">
        <v>298</v>
      </c>
      <c r="B84" s="13" t="s">
        <v>86</v>
      </c>
      <c r="C84" s="16">
        <v>902415.35999999999</v>
      </c>
      <c r="D84" s="16">
        <v>233171.90999999997</v>
      </c>
      <c r="E84" s="16">
        <f t="shared" si="19"/>
        <v>1135587.27</v>
      </c>
      <c r="F84" s="16">
        <v>371839.68</v>
      </c>
      <c r="G84" s="16">
        <v>209467.7</v>
      </c>
      <c r="H84" s="16">
        <f t="shared" si="20"/>
        <v>763747.59000000008</v>
      </c>
    </row>
    <row r="85" spans="1:8" s="9" customFormat="1" x14ac:dyDescent="0.2">
      <c r="A85" s="12">
        <v>299</v>
      </c>
      <c r="B85" s="13" t="s">
        <v>87</v>
      </c>
      <c r="C85" s="16">
        <v>44147.38</v>
      </c>
      <c r="D85" s="16">
        <v>-1736.8700000000003</v>
      </c>
      <c r="E85" s="16">
        <f t="shared" si="19"/>
        <v>42410.509999999995</v>
      </c>
      <c r="F85" s="16">
        <v>11859.26</v>
      </c>
      <c r="G85" s="16">
        <v>8459.99</v>
      </c>
      <c r="H85" s="16">
        <f t="shared" si="20"/>
        <v>30551.249999999993</v>
      </c>
    </row>
    <row r="86" spans="1:8" s="9" customFormat="1" x14ac:dyDescent="0.2">
      <c r="A86" s="26">
        <v>3000</v>
      </c>
      <c r="B86" s="27" t="s">
        <v>88</v>
      </c>
      <c r="C86" s="28">
        <f>C87+C96+C106+C115+C122+C132+C138+C143+C147</f>
        <v>117400917.08999999</v>
      </c>
      <c r="D86" s="28">
        <f t="shared" ref="D86:H86" si="21">D87+D96+D106+D115+D122+D132+D138+D143+D147</f>
        <v>5445666.0099999998</v>
      </c>
      <c r="E86" s="28">
        <f t="shared" si="21"/>
        <v>122846583.09999998</v>
      </c>
      <c r="F86" s="28">
        <f t="shared" si="21"/>
        <v>78677975.140000001</v>
      </c>
      <c r="G86" s="28">
        <f t="shared" si="21"/>
        <v>70696360.120000005</v>
      </c>
      <c r="H86" s="28">
        <f t="shared" si="21"/>
        <v>44168607.960000001</v>
      </c>
    </row>
    <row r="87" spans="1:8" s="9" customFormat="1" x14ac:dyDescent="0.2">
      <c r="A87" s="23">
        <v>3100</v>
      </c>
      <c r="B87" s="24" t="s">
        <v>89</v>
      </c>
      <c r="C87" s="25">
        <f>SUM(C88:C95)</f>
        <v>37359316.889999993</v>
      </c>
      <c r="D87" s="25">
        <f t="shared" ref="D87:H87" si="22">SUM(D88:D95)</f>
        <v>-9207163.8600000013</v>
      </c>
      <c r="E87" s="25">
        <f t="shared" si="22"/>
        <v>28152153.029999997</v>
      </c>
      <c r="F87" s="25">
        <f t="shared" si="22"/>
        <v>16581534.9</v>
      </c>
      <c r="G87" s="25">
        <f t="shared" si="22"/>
        <v>16557475.970000001</v>
      </c>
      <c r="H87" s="25">
        <f t="shared" si="22"/>
        <v>11570618.129999997</v>
      </c>
    </row>
    <row r="88" spans="1:8" s="9" customFormat="1" x14ac:dyDescent="0.2">
      <c r="A88" s="12">
        <v>311</v>
      </c>
      <c r="B88" s="13" t="s">
        <v>90</v>
      </c>
      <c r="C88" s="16">
        <v>35986261.909999996</v>
      </c>
      <c r="D88" s="16">
        <v>-9015293.6800000016</v>
      </c>
      <c r="E88" s="16">
        <f t="shared" si="19"/>
        <v>26970968.229999997</v>
      </c>
      <c r="F88" s="16">
        <v>15703177.470000001</v>
      </c>
      <c r="G88" s="16">
        <v>15703177.470000001</v>
      </c>
      <c r="H88" s="16">
        <f t="shared" si="20"/>
        <v>11267790.759999996</v>
      </c>
    </row>
    <row r="89" spans="1:8" s="9" customFormat="1" x14ac:dyDescent="0.2">
      <c r="A89" s="12">
        <v>313</v>
      </c>
      <c r="B89" s="13" t="s">
        <v>91</v>
      </c>
      <c r="C89" s="16">
        <v>180531.6</v>
      </c>
      <c r="D89" s="16">
        <v>24186.74</v>
      </c>
      <c r="E89" s="16">
        <f t="shared" si="19"/>
        <v>204718.34</v>
      </c>
      <c r="F89" s="16">
        <v>176316.63</v>
      </c>
      <c r="G89" s="16">
        <v>176316.63</v>
      </c>
      <c r="H89" s="16">
        <f t="shared" si="20"/>
        <v>28401.709999999992</v>
      </c>
    </row>
    <row r="90" spans="1:8" s="9" customFormat="1" x14ac:dyDescent="0.2">
      <c r="A90" s="12">
        <v>314</v>
      </c>
      <c r="B90" s="13" t="s">
        <v>92</v>
      </c>
      <c r="C90" s="16">
        <v>463808.54</v>
      </c>
      <c r="D90" s="16">
        <v>-202945.19999999998</v>
      </c>
      <c r="E90" s="16">
        <f t="shared" si="19"/>
        <v>260863.34</v>
      </c>
      <c r="F90" s="16">
        <v>221983.83</v>
      </c>
      <c r="G90" s="16">
        <v>197924.9</v>
      </c>
      <c r="H90" s="16">
        <f t="shared" si="20"/>
        <v>38879.510000000009</v>
      </c>
    </row>
    <row r="91" spans="1:8" s="9" customFormat="1" x14ac:dyDescent="0.2">
      <c r="A91" s="12">
        <v>315</v>
      </c>
      <c r="B91" s="13" t="s">
        <v>93</v>
      </c>
      <c r="C91" s="16">
        <v>547379.16</v>
      </c>
      <c r="D91" s="16">
        <v>12524.52</v>
      </c>
      <c r="E91" s="16">
        <f t="shared" si="19"/>
        <v>559903.68000000005</v>
      </c>
      <c r="F91" s="16">
        <v>394431</v>
      </c>
      <c r="G91" s="16">
        <v>394431</v>
      </c>
      <c r="H91" s="16">
        <f t="shared" si="20"/>
        <v>165472.68000000005</v>
      </c>
    </row>
    <row r="92" spans="1:8" s="9" customFormat="1" x14ac:dyDescent="0.2">
      <c r="A92" s="12">
        <v>316</v>
      </c>
      <c r="B92" s="13" t="s">
        <v>94</v>
      </c>
      <c r="C92" s="16">
        <v>0</v>
      </c>
      <c r="D92" s="16">
        <v>1660.84</v>
      </c>
      <c r="E92" s="16">
        <f t="shared" si="19"/>
        <v>1660.84</v>
      </c>
      <c r="F92" s="16">
        <v>1660.84</v>
      </c>
      <c r="G92" s="16">
        <v>1660.84</v>
      </c>
      <c r="H92" s="16">
        <f t="shared" si="20"/>
        <v>0</v>
      </c>
    </row>
    <row r="93" spans="1:8" s="9" customFormat="1" x14ac:dyDescent="0.2">
      <c r="A93" s="12">
        <v>317</v>
      </c>
      <c r="B93" s="13" t="s">
        <v>95</v>
      </c>
      <c r="C93" s="16">
        <v>171606.16</v>
      </c>
      <c r="D93" s="16">
        <v>-31324.15</v>
      </c>
      <c r="E93" s="16">
        <f t="shared" si="19"/>
        <v>140282.01</v>
      </c>
      <c r="F93" s="16">
        <v>74539.600000000006</v>
      </c>
      <c r="G93" s="16">
        <v>74539.600000000006</v>
      </c>
      <c r="H93" s="16">
        <f t="shared" si="20"/>
        <v>65742.41</v>
      </c>
    </row>
    <row r="94" spans="1:8" s="9" customFormat="1" x14ac:dyDescent="0.2">
      <c r="A94" s="12">
        <v>318</v>
      </c>
      <c r="B94" s="13" t="s">
        <v>96</v>
      </c>
      <c r="C94" s="16">
        <v>9729.52</v>
      </c>
      <c r="D94" s="16">
        <v>4027.0699999999997</v>
      </c>
      <c r="E94" s="16">
        <f t="shared" si="19"/>
        <v>13756.59</v>
      </c>
      <c r="F94" s="16">
        <v>9425.5300000000007</v>
      </c>
      <c r="G94" s="16">
        <v>9425.5300000000007</v>
      </c>
      <c r="H94" s="16">
        <f t="shared" si="20"/>
        <v>4331.0599999999995</v>
      </c>
    </row>
    <row r="95" spans="1:8" s="9" customFormat="1" x14ac:dyDescent="0.2">
      <c r="A95" s="12">
        <v>319</v>
      </c>
      <c r="B95" s="13" t="s">
        <v>97</v>
      </c>
      <c r="C95" s="16">
        <v>0</v>
      </c>
      <c r="D95" s="16">
        <v>0</v>
      </c>
      <c r="E95" s="16">
        <f t="shared" si="19"/>
        <v>0</v>
      </c>
      <c r="F95" s="16">
        <v>0</v>
      </c>
      <c r="G95" s="16">
        <v>0</v>
      </c>
      <c r="H95" s="16">
        <f t="shared" si="20"/>
        <v>0</v>
      </c>
    </row>
    <row r="96" spans="1:8" s="9" customFormat="1" x14ac:dyDescent="0.2">
      <c r="A96" s="10">
        <v>3200</v>
      </c>
      <c r="B96" s="11" t="s">
        <v>98</v>
      </c>
      <c r="C96" s="15">
        <f>SUM(C97:C105)</f>
        <v>24600324.52</v>
      </c>
      <c r="D96" s="15">
        <f t="shared" ref="D96:H96" si="23">SUM(D97:D105)</f>
        <v>-378376.99999999983</v>
      </c>
      <c r="E96" s="15">
        <f t="shared" si="23"/>
        <v>24221947.52</v>
      </c>
      <c r="F96" s="15">
        <f t="shared" si="23"/>
        <v>13510162.360000001</v>
      </c>
      <c r="G96" s="15">
        <f t="shared" si="23"/>
        <v>10772063.560000001</v>
      </c>
      <c r="H96" s="15">
        <f t="shared" si="23"/>
        <v>10711785.159999998</v>
      </c>
    </row>
    <row r="97" spans="1:8" s="9" customFormat="1" x14ac:dyDescent="0.2">
      <c r="A97" s="12">
        <v>321</v>
      </c>
      <c r="B97" s="13" t="s">
        <v>99</v>
      </c>
      <c r="C97" s="16">
        <v>0</v>
      </c>
      <c r="D97" s="16">
        <v>0</v>
      </c>
      <c r="E97" s="16">
        <f t="shared" si="19"/>
        <v>0</v>
      </c>
      <c r="F97" s="16">
        <v>0</v>
      </c>
      <c r="G97" s="16">
        <v>0</v>
      </c>
      <c r="H97" s="16">
        <f t="shared" si="20"/>
        <v>0</v>
      </c>
    </row>
    <row r="98" spans="1:8" s="9" customFormat="1" x14ac:dyDescent="0.2">
      <c r="A98" s="12">
        <v>322</v>
      </c>
      <c r="B98" s="13" t="s">
        <v>100</v>
      </c>
      <c r="C98" s="16">
        <v>1402837.12</v>
      </c>
      <c r="D98" s="16">
        <v>4108.38</v>
      </c>
      <c r="E98" s="16">
        <f t="shared" si="19"/>
        <v>1406945.5</v>
      </c>
      <c r="F98" s="16">
        <v>1021144.14</v>
      </c>
      <c r="G98" s="16">
        <v>1021144.14</v>
      </c>
      <c r="H98" s="16">
        <f t="shared" si="20"/>
        <v>385801.36</v>
      </c>
    </row>
    <row r="99" spans="1:8" s="9" customFormat="1" ht="25.5" x14ac:dyDescent="0.2">
      <c r="A99" s="12">
        <v>323</v>
      </c>
      <c r="B99" s="13" t="s">
        <v>101</v>
      </c>
      <c r="C99" s="16">
        <v>0</v>
      </c>
      <c r="D99" s="16">
        <v>0</v>
      </c>
      <c r="E99" s="16">
        <f t="shared" si="19"/>
        <v>0</v>
      </c>
      <c r="F99" s="16">
        <v>0</v>
      </c>
      <c r="G99" s="16">
        <v>0</v>
      </c>
      <c r="H99" s="16">
        <f t="shared" si="20"/>
        <v>0</v>
      </c>
    </row>
    <row r="100" spans="1:8" s="9" customFormat="1" x14ac:dyDescent="0.2">
      <c r="A100" s="12">
        <v>324</v>
      </c>
      <c r="B100" s="13" t="s">
        <v>102</v>
      </c>
      <c r="C100" s="16">
        <v>0</v>
      </c>
      <c r="D100" s="16">
        <v>0</v>
      </c>
      <c r="E100" s="16">
        <f t="shared" si="19"/>
        <v>0</v>
      </c>
      <c r="F100" s="16">
        <v>0</v>
      </c>
      <c r="G100" s="16">
        <v>0</v>
      </c>
      <c r="H100" s="16">
        <f t="shared" si="20"/>
        <v>0</v>
      </c>
    </row>
    <row r="101" spans="1:8" s="9" customFormat="1" x14ac:dyDescent="0.2">
      <c r="A101" s="12">
        <v>325</v>
      </c>
      <c r="B101" s="13" t="s">
        <v>103</v>
      </c>
      <c r="C101" s="16">
        <v>13920</v>
      </c>
      <c r="D101" s="16">
        <v>60330.009999999995</v>
      </c>
      <c r="E101" s="16">
        <f t="shared" si="19"/>
        <v>74250.009999999995</v>
      </c>
      <c r="F101" s="16">
        <v>60250.01</v>
      </c>
      <c r="G101" s="16">
        <v>60250.01</v>
      </c>
      <c r="H101" s="16">
        <f t="shared" si="20"/>
        <v>13999.999999999993</v>
      </c>
    </row>
    <row r="102" spans="1:8" s="9" customFormat="1" x14ac:dyDescent="0.2">
      <c r="A102" s="12">
        <v>326</v>
      </c>
      <c r="B102" s="13" t="s">
        <v>104</v>
      </c>
      <c r="C102" s="16">
        <v>23109520</v>
      </c>
      <c r="D102" s="16">
        <v>-405854.31999999983</v>
      </c>
      <c r="E102" s="16">
        <f t="shared" si="19"/>
        <v>22703665.68</v>
      </c>
      <c r="F102" s="16">
        <v>12415178.210000001</v>
      </c>
      <c r="G102" s="16">
        <v>9677079.4100000001</v>
      </c>
      <c r="H102" s="16">
        <f t="shared" si="20"/>
        <v>10288487.469999999</v>
      </c>
    </row>
    <row r="103" spans="1:8" s="9" customFormat="1" x14ac:dyDescent="0.2">
      <c r="A103" s="12">
        <v>327</v>
      </c>
      <c r="B103" s="13" t="s">
        <v>105</v>
      </c>
      <c r="C103" s="16">
        <v>55127.4</v>
      </c>
      <c r="D103" s="16">
        <v>-32117.54</v>
      </c>
      <c r="E103" s="16">
        <f t="shared" si="19"/>
        <v>23009.86</v>
      </c>
      <c r="F103" s="16">
        <v>7094</v>
      </c>
      <c r="G103" s="16">
        <v>7094</v>
      </c>
      <c r="H103" s="16">
        <f t="shared" si="20"/>
        <v>15915.86</v>
      </c>
    </row>
    <row r="104" spans="1:8" s="9" customFormat="1" x14ac:dyDescent="0.2">
      <c r="A104" s="12">
        <v>328</v>
      </c>
      <c r="B104" s="13" t="s">
        <v>106</v>
      </c>
      <c r="C104" s="16">
        <v>0</v>
      </c>
      <c r="D104" s="16">
        <v>0</v>
      </c>
      <c r="E104" s="16">
        <f t="shared" si="19"/>
        <v>0</v>
      </c>
      <c r="F104" s="16">
        <v>0</v>
      </c>
      <c r="G104" s="16">
        <v>0</v>
      </c>
      <c r="H104" s="16">
        <f t="shared" si="20"/>
        <v>0</v>
      </c>
    </row>
    <row r="105" spans="1:8" s="9" customFormat="1" x14ac:dyDescent="0.2">
      <c r="A105" s="12">
        <v>329</v>
      </c>
      <c r="B105" s="13" t="s">
        <v>107</v>
      </c>
      <c r="C105" s="16">
        <v>18920</v>
      </c>
      <c r="D105" s="16">
        <v>-4843.53</v>
      </c>
      <c r="E105" s="16">
        <f t="shared" si="19"/>
        <v>14076.470000000001</v>
      </c>
      <c r="F105" s="16">
        <v>6496</v>
      </c>
      <c r="G105" s="16">
        <v>6496</v>
      </c>
      <c r="H105" s="16">
        <f t="shared" si="20"/>
        <v>7580.4700000000012</v>
      </c>
    </row>
    <row r="106" spans="1:8" s="9" customFormat="1" x14ac:dyDescent="0.2">
      <c r="A106" s="10">
        <v>3300</v>
      </c>
      <c r="B106" s="11" t="s">
        <v>108</v>
      </c>
      <c r="C106" s="15">
        <f t="shared" ref="C106:H106" si="24">SUM(C107:C114)</f>
        <v>12489271.48</v>
      </c>
      <c r="D106" s="15">
        <f t="shared" si="24"/>
        <v>7601175.6699999981</v>
      </c>
      <c r="E106" s="15">
        <f t="shared" si="24"/>
        <v>20090447.149999999</v>
      </c>
      <c r="F106" s="15">
        <f t="shared" si="24"/>
        <v>10710711.32</v>
      </c>
      <c r="G106" s="15">
        <f t="shared" si="24"/>
        <v>9885026.9600000009</v>
      </c>
      <c r="H106" s="15">
        <f t="shared" si="24"/>
        <v>9379735.8300000001</v>
      </c>
    </row>
    <row r="107" spans="1:8" s="9" customFormat="1" x14ac:dyDescent="0.2">
      <c r="A107" s="12">
        <v>331</v>
      </c>
      <c r="B107" s="13" t="s">
        <v>109</v>
      </c>
      <c r="C107" s="16">
        <v>3005693.4</v>
      </c>
      <c r="D107" s="16">
        <v>404533.5</v>
      </c>
      <c r="E107" s="16">
        <f t="shared" si="19"/>
        <v>3410226.9</v>
      </c>
      <c r="F107" s="16">
        <v>2425570.44</v>
      </c>
      <c r="G107" s="16">
        <v>2344370.4500000002</v>
      </c>
      <c r="H107" s="16">
        <f t="shared" si="20"/>
        <v>984656.46</v>
      </c>
    </row>
    <row r="108" spans="1:8" s="9" customFormat="1" x14ac:dyDescent="0.2">
      <c r="A108" s="12">
        <v>332</v>
      </c>
      <c r="B108" s="13" t="s">
        <v>110</v>
      </c>
      <c r="C108" s="16">
        <v>3412194.4</v>
      </c>
      <c r="D108" s="16">
        <v>-2093861.85</v>
      </c>
      <c r="E108" s="16">
        <f t="shared" si="19"/>
        <v>1318332.5499999998</v>
      </c>
      <c r="F108" s="16">
        <v>349839.33</v>
      </c>
      <c r="G108" s="16">
        <v>237454.83</v>
      </c>
      <c r="H108" s="16">
        <f t="shared" si="20"/>
        <v>968493.21999999974</v>
      </c>
    </row>
    <row r="109" spans="1:8" s="9" customFormat="1" ht="25.5" x14ac:dyDescent="0.2">
      <c r="A109" s="12">
        <v>333</v>
      </c>
      <c r="B109" s="13" t="s">
        <v>111</v>
      </c>
      <c r="C109" s="16">
        <v>373900</v>
      </c>
      <c r="D109" s="16">
        <v>-44562.119999999995</v>
      </c>
      <c r="E109" s="16">
        <f t="shared" si="19"/>
        <v>329337.88</v>
      </c>
      <c r="F109" s="16">
        <v>5197.9799999999996</v>
      </c>
      <c r="G109" s="16">
        <v>5197.9799999999996</v>
      </c>
      <c r="H109" s="16">
        <f t="shared" si="20"/>
        <v>324139.90000000002</v>
      </c>
    </row>
    <row r="110" spans="1:8" s="9" customFormat="1" x14ac:dyDescent="0.2">
      <c r="A110" s="12">
        <v>334</v>
      </c>
      <c r="B110" s="13" t="s">
        <v>232</v>
      </c>
      <c r="C110" s="16">
        <v>1000070.19</v>
      </c>
      <c r="D110" s="16">
        <v>7576045.9900000002</v>
      </c>
      <c r="E110" s="16">
        <f t="shared" si="19"/>
        <v>8576116.1799999997</v>
      </c>
      <c r="F110" s="16">
        <v>3683098.6</v>
      </c>
      <c r="G110" s="16">
        <v>3683098.6</v>
      </c>
      <c r="H110" s="16">
        <f t="shared" si="20"/>
        <v>4893017.58</v>
      </c>
    </row>
    <row r="111" spans="1:8" s="9" customFormat="1" x14ac:dyDescent="0.2">
      <c r="A111" s="12">
        <v>335</v>
      </c>
      <c r="B111" s="13" t="s">
        <v>112</v>
      </c>
      <c r="C111" s="16">
        <v>0</v>
      </c>
      <c r="D111" s="16">
        <v>0</v>
      </c>
      <c r="E111" s="16">
        <f t="shared" si="19"/>
        <v>0</v>
      </c>
      <c r="F111" s="16">
        <v>0</v>
      </c>
      <c r="G111" s="16">
        <v>0</v>
      </c>
      <c r="H111" s="16">
        <f t="shared" si="20"/>
        <v>0</v>
      </c>
    </row>
    <row r="112" spans="1:8" s="9" customFormat="1" x14ac:dyDescent="0.2">
      <c r="A112" s="12">
        <v>336</v>
      </c>
      <c r="B112" s="13" t="s">
        <v>113</v>
      </c>
      <c r="C112" s="16">
        <v>1164712.28</v>
      </c>
      <c r="D112" s="16">
        <v>1113868.9499999997</v>
      </c>
      <c r="E112" s="16">
        <f t="shared" si="19"/>
        <v>2278581.2299999995</v>
      </c>
      <c r="F112" s="16">
        <v>1868314.8099999998</v>
      </c>
      <c r="G112" s="16">
        <v>1820554.94</v>
      </c>
      <c r="H112" s="16">
        <f t="shared" si="20"/>
        <v>410266.41999999969</v>
      </c>
    </row>
    <row r="113" spans="1:8" s="9" customFormat="1" x14ac:dyDescent="0.2">
      <c r="A113" s="12">
        <v>338</v>
      </c>
      <c r="B113" s="13" t="s">
        <v>114</v>
      </c>
      <c r="C113" s="16">
        <v>3074662.41</v>
      </c>
      <c r="D113" s="16">
        <v>568967.6</v>
      </c>
      <c r="E113" s="16">
        <f t="shared" si="19"/>
        <v>3643630.0100000002</v>
      </c>
      <c r="F113" s="16">
        <v>2045407.76</v>
      </c>
      <c r="G113" s="16">
        <v>1486287.76</v>
      </c>
      <c r="H113" s="16">
        <f t="shared" si="20"/>
        <v>1598222.2500000002</v>
      </c>
    </row>
    <row r="114" spans="1:8" s="9" customFormat="1" x14ac:dyDescent="0.2">
      <c r="A114" s="12">
        <v>339</v>
      </c>
      <c r="B114" s="13" t="s">
        <v>233</v>
      </c>
      <c r="C114" s="16">
        <v>458038.8</v>
      </c>
      <c r="D114" s="16">
        <v>76183.600000000006</v>
      </c>
      <c r="E114" s="16">
        <f t="shared" ref="E114" si="25">C114+D114</f>
        <v>534222.4</v>
      </c>
      <c r="F114" s="16">
        <v>333282.40000000002</v>
      </c>
      <c r="G114" s="16">
        <v>308062.40000000002</v>
      </c>
      <c r="H114" s="16">
        <f t="shared" ref="H114" si="26">E114-F114</f>
        <v>200940</v>
      </c>
    </row>
    <row r="115" spans="1:8" s="9" customFormat="1" x14ac:dyDescent="0.2">
      <c r="A115" s="10">
        <v>3400</v>
      </c>
      <c r="B115" s="11" t="s">
        <v>115</v>
      </c>
      <c r="C115" s="15">
        <f>SUM(C116:C121)</f>
        <v>3393579.93</v>
      </c>
      <c r="D115" s="15">
        <f>SUM(D116:D121)</f>
        <v>356549.07</v>
      </c>
      <c r="E115" s="15">
        <f t="shared" ref="E115:H115" si="27">SUM(E116:E121)</f>
        <v>3750129.0000000005</v>
      </c>
      <c r="F115" s="15">
        <f t="shared" si="27"/>
        <v>2966334.8099999996</v>
      </c>
      <c r="G115" s="15">
        <f t="shared" si="27"/>
        <v>2572002.7699999996</v>
      </c>
      <c r="H115" s="15">
        <f t="shared" si="27"/>
        <v>783794.19000000018</v>
      </c>
    </row>
    <row r="116" spans="1:8" s="9" customFormat="1" x14ac:dyDescent="0.2">
      <c r="A116" s="12">
        <v>341</v>
      </c>
      <c r="B116" s="13" t="s">
        <v>116</v>
      </c>
      <c r="C116" s="16">
        <v>767726.82000000007</v>
      </c>
      <c r="D116" s="16">
        <v>-120334.75</v>
      </c>
      <c r="E116" s="16">
        <f t="shared" si="19"/>
        <v>647392.07000000007</v>
      </c>
      <c r="F116" s="16">
        <v>404598.92</v>
      </c>
      <c r="G116" s="16">
        <v>404598.92</v>
      </c>
      <c r="H116" s="16">
        <f t="shared" si="20"/>
        <v>242793.15000000008</v>
      </c>
    </row>
    <row r="117" spans="1:8" s="9" customFormat="1" x14ac:dyDescent="0.2">
      <c r="A117" s="12">
        <v>343</v>
      </c>
      <c r="B117" s="13" t="s">
        <v>234</v>
      </c>
      <c r="C117" s="16">
        <v>2174116.96</v>
      </c>
      <c r="D117" s="16">
        <v>-38842.879999999997</v>
      </c>
      <c r="E117" s="16">
        <f t="shared" ref="E117" si="28">C117+D117</f>
        <v>2135274.08</v>
      </c>
      <c r="F117" s="16">
        <v>1595402.21</v>
      </c>
      <c r="G117" s="16">
        <v>1595402.21</v>
      </c>
      <c r="H117" s="16">
        <f t="shared" ref="H117" si="29">E117-F117</f>
        <v>539871.87000000011</v>
      </c>
    </row>
    <row r="118" spans="1:8" s="9" customFormat="1" x14ac:dyDescent="0.2">
      <c r="A118" s="12">
        <v>344</v>
      </c>
      <c r="B118" s="13" t="s">
        <v>235</v>
      </c>
      <c r="C118" s="16">
        <v>0</v>
      </c>
      <c r="D118" s="16">
        <v>43749.64</v>
      </c>
      <c r="E118" s="16">
        <f t="shared" ref="E118" si="30">C118+D118</f>
        <v>43749.64</v>
      </c>
      <c r="F118" s="16">
        <v>43749.64</v>
      </c>
      <c r="G118" s="16">
        <v>43749.64</v>
      </c>
      <c r="H118" s="16">
        <f t="shared" ref="H118" si="31">E118-F118</f>
        <v>0</v>
      </c>
    </row>
    <row r="119" spans="1:8" s="9" customFormat="1" x14ac:dyDescent="0.2">
      <c r="A119" s="12">
        <v>345</v>
      </c>
      <c r="B119" s="13" t="s">
        <v>117</v>
      </c>
      <c r="C119" s="16">
        <v>451736.15</v>
      </c>
      <c r="D119" s="16">
        <v>471977.06</v>
      </c>
      <c r="E119" s="16">
        <f t="shared" si="19"/>
        <v>923713.21</v>
      </c>
      <c r="F119" s="16">
        <v>922584.04</v>
      </c>
      <c r="G119" s="16">
        <v>528252</v>
      </c>
      <c r="H119" s="16">
        <f t="shared" si="20"/>
        <v>1129.1699999999255</v>
      </c>
    </row>
    <row r="120" spans="1:8" s="9" customFormat="1" x14ac:dyDescent="0.2">
      <c r="A120" s="12">
        <v>347</v>
      </c>
      <c r="B120" s="13" t="s">
        <v>118</v>
      </c>
      <c r="C120" s="16">
        <v>0</v>
      </c>
      <c r="D120" s="16">
        <v>0</v>
      </c>
      <c r="E120" s="16">
        <f t="shared" si="19"/>
        <v>0</v>
      </c>
      <c r="F120" s="16">
        <v>0</v>
      </c>
      <c r="G120" s="16">
        <v>0</v>
      </c>
      <c r="H120" s="16">
        <f t="shared" si="20"/>
        <v>0</v>
      </c>
    </row>
    <row r="121" spans="1:8" s="9" customFormat="1" x14ac:dyDescent="0.2">
      <c r="A121" s="12">
        <v>349</v>
      </c>
      <c r="B121" s="13" t="s">
        <v>119</v>
      </c>
      <c r="C121" s="16">
        <v>0</v>
      </c>
      <c r="D121" s="16">
        <v>0</v>
      </c>
      <c r="E121" s="16">
        <f t="shared" si="19"/>
        <v>0</v>
      </c>
      <c r="F121" s="16">
        <v>0</v>
      </c>
      <c r="G121" s="16">
        <v>0</v>
      </c>
      <c r="H121" s="16">
        <f t="shared" si="20"/>
        <v>0</v>
      </c>
    </row>
    <row r="122" spans="1:8" s="9" customFormat="1" x14ac:dyDescent="0.2">
      <c r="A122" s="10">
        <v>3500</v>
      </c>
      <c r="B122" s="11" t="s">
        <v>120</v>
      </c>
      <c r="C122" s="15">
        <f>SUM(C123:C131)</f>
        <v>17278251.069999997</v>
      </c>
      <c r="D122" s="15">
        <f t="shared" ref="D122:H122" si="32">SUM(D123:D131)</f>
        <v>12665147.310000002</v>
      </c>
      <c r="E122" s="15">
        <f t="shared" si="32"/>
        <v>29943398.379999999</v>
      </c>
      <c r="F122" s="15">
        <f t="shared" si="32"/>
        <v>25493956.419999998</v>
      </c>
      <c r="G122" s="15">
        <f t="shared" si="32"/>
        <v>21998217.530000001</v>
      </c>
      <c r="H122" s="15">
        <f t="shared" si="32"/>
        <v>4449441.96</v>
      </c>
    </row>
    <row r="123" spans="1:8" s="9" customFormat="1" x14ac:dyDescent="0.2">
      <c r="A123" s="12">
        <v>351</v>
      </c>
      <c r="B123" s="13" t="s">
        <v>121</v>
      </c>
      <c r="C123" s="16">
        <v>4536147.59</v>
      </c>
      <c r="D123" s="16">
        <v>1210413.5199999996</v>
      </c>
      <c r="E123" s="16">
        <f t="shared" si="19"/>
        <v>5746561.1099999994</v>
      </c>
      <c r="F123" s="16">
        <v>4265812.09</v>
      </c>
      <c r="G123" s="16">
        <v>4265812.08</v>
      </c>
      <c r="H123" s="16">
        <f t="shared" si="20"/>
        <v>1480749.0199999996</v>
      </c>
    </row>
    <row r="124" spans="1:8" s="9" customFormat="1" ht="25.5" x14ac:dyDescent="0.2">
      <c r="A124" s="20">
        <v>352</v>
      </c>
      <c r="B124" s="21" t="s">
        <v>122</v>
      </c>
      <c r="C124" s="22">
        <v>173328.04</v>
      </c>
      <c r="D124" s="16">
        <v>-77181.819999999992</v>
      </c>
      <c r="E124" s="22">
        <f t="shared" si="19"/>
        <v>96146.220000000016</v>
      </c>
      <c r="F124" s="16">
        <v>22274.240000000002</v>
      </c>
      <c r="G124" s="16">
        <v>22274.240000000002</v>
      </c>
      <c r="H124" s="22">
        <f t="shared" si="20"/>
        <v>73871.98000000001</v>
      </c>
    </row>
    <row r="125" spans="1:8" s="9" customFormat="1" ht="25.5" x14ac:dyDescent="0.2">
      <c r="A125" s="20">
        <v>353</v>
      </c>
      <c r="B125" s="21" t="s">
        <v>123</v>
      </c>
      <c r="C125" s="22">
        <v>169471.64</v>
      </c>
      <c r="D125" s="16">
        <v>-52239.13</v>
      </c>
      <c r="E125" s="22">
        <f t="shared" si="19"/>
        <v>117232.51000000001</v>
      </c>
      <c r="F125" s="16">
        <v>8584</v>
      </c>
      <c r="G125" s="16">
        <v>8584</v>
      </c>
      <c r="H125" s="22">
        <f t="shared" si="20"/>
        <v>108648.51000000001</v>
      </c>
    </row>
    <row r="126" spans="1:8" s="9" customFormat="1" ht="25.5" x14ac:dyDescent="0.2">
      <c r="A126" s="12">
        <v>354</v>
      </c>
      <c r="B126" s="13" t="s">
        <v>236</v>
      </c>
      <c r="C126" s="16">
        <v>23200</v>
      </c>
      <c r="D126" s="16">
        <v>387.44000000000051</v>
      </c>
      <c r="E126" s="16">
        <f t="shared" ref="E126" si="33">C126+D126</f>
        <v>23587.440000000002</v>
      </c>
      <c r="F126" s="16">
        <v>23587.439999999999</v>
      </c>
      <c r="G126" s="16">
        <v>23587.439999999999</v>
      </c>
      <c r="H126" s="16">
        <f t="shared" ref="H126" si="34">E126-F126</f>
        <v>0</v>
      </c>
    </row>
    <row r="127" spans="1:8" s="9" customFormat="1" x14ac:dyDescent="0.2">
      <c r="A127" s="12">
        <v>355</v>
      </c>
      <c r="B127" s="13" t="s">
        <v>124</v>
      </c>
      <c r="C127" s="16">
        <v>1041805.09</v>
      </c>
      <c r="D127" s="16">
        <v>600655.07000000007</v>
      </c>
      <c r="E127" s="16">
        <f t="shared" si="19"/>
        <v>1642460.1600000001</v>
      </c>
      <c r="F127" s="16">
        <v>1463528.93</v>
      </c>
      <c r="G127" s="16">
        <v>1199995.48</v>
      </c>
      <c r="H127" s="16">
        <f t="shared" si="20"/>
        <v>178931.23000000021</v>
      </c>
    </row>
    <row r="128" spans="1:8" s="9" customFormat="1" x14ac:dyDescent="0.2">
      <c r="A128" s="12">
        <v>356</v>
      </c>
      <c r="B128" s="13" t="s">
        <v>125</v>
      </c>
      <c r="C128" s="16">
        <v>0</v>
      </c>
      <c r="D128" s="16">
        <v>0</v>
      </c>
      <c r="E128" s="16">
        <f t="shared" si="19"/>
        <v>0</v>
      </c>
      <c r="F128" s="16">
        <v>0</v>
      </c>
      <c r="G128" s="16">
        <v>0</v>
      </c>
      <c r="H128" s="16">
        <f t="shared" si="20"/>
        <v>0</v>
      </c>
    </row>
    <row r="129" spans="1:8" s="9" customFormat="1" ht="25.5" x14ac:dyDescent="0.2">
      <c r="A129" s="12">
        <v>357</v>
      </c>
      <c r="B129" s="13" t="s">
        <v>126</v>
      </c>
      <c r="C129" s="16">
        <v>11149688.51</v>
      </c>
      <c r="D129" s="16">
        <v>11114436.670000002</v>
      </c>
      <c r="E129" s="16">
        <f t="shared" si="19"/>
        <v>22264125.18</v>
      </c>
      <c r="F129" s="16">
        <v>19709034.66</v>
      </c>
      <c r="G129" s="16">
        <v>16477964.289999999</v>
      </c>
      <c r="H129" s="16">
        <f t="shared" si="20"/>
        <v>2555090.5199999996</v>
      </c>
    </row>
    <row r="130" spans="1:8" s="9" customFormat="1" x14ac:dyDescent="0.2">
      <c r="A130" s="12">
        <v>358</v>
      </c>
      <c r="B130" s="13" t="s">
        <v>127</v>
      </c>
      <c r="C130" s="16">
        <v>2784</v>
      </c>
      <c r="D130" s="16">
        <v>-2784</v>
      </c>
      <c r="E130" s="16">
        <f t="shared" si="19"/>
        <v>0</v>
      </c>
      <c r="F130" s="16">
        <v>0</v>
      </c>
      <c r="G130" s="16">
        <v>0</v>
      </c>
      <c r="H130" s="16">
        <f t="shared" si="20"/>
        <v>0</v>
      </c>
    </row>
    <row r="131" spans="1:8" s="9" customFormat="1" x14ac:dyDescent="0.2">
      <c r="A131" s="12">
        <v>359</v>
      </c>
      <c r="B131" s="13" t="s">
        <v>128</v>
      </c>
      <c r="C131" s="16">
        <v>181826.2</v>
      </c>
      <c r="D131" s="16">
        <v>-128540.44</v>
      </c>
      <c r="E131" s="16">
        <f t="shared" si="19"/>
        <v>53285.760000000009</v>
      </c>
      <c r="F131" s="16">
        <v>1135.06</v>
      </c>
      <c r="G131" s="16">
        <v>0</v>
      </c>
      <c r="H131" s="16">
        <f t="shared" si="20"/>
        <v>52150.700000000012</v>
      </c>
    </row>
    <row r="132" spans="1:8" s="9" customFormat="1" x14ac:dyDescent="0.2">
      <c r="A132" s="10">
        <v>3600</v>
      </c>
      <c r="B132" s="11" t="s">
        <v>129</v>
      </c>
      <c r="C132" s="15">
        <f>SUM(C133:C137)</f>
        <v>3756399.72</v>
      </c>
      <c r="D132" s="15">
        <f t="shared" ref="D132:H132" si="35">SUM(D133:D137)</f>
        <v>-347723.85</v>
      </c>
      <c r="E132" s="15">
        <f t="shared" si="35"/>
        <v>3408675.87</v>
      </c>
      <c r="F132" s="15">
        <f t="shared" si="35"/>
        <v>1349054.42</v>
      </c>
      <c r="G132" s="15">
        <f t="shared" si="35"/>
        <v>1349054.42</v>
      </c>
      <c r="H132" s="15">
        <f t="shared" si="35"/>
        <v>2059621.4500000002</v>
      </c>
    </row>
    <row r="133" spans="1:8" s="9" customFormat="1" ht="25.5" x14ac:dyDescent="0.2">
      <c r="A133" s="12">
        <v>361</v>
      </c>
      <c r="B133" s="13" t="s">
        <v>130</v>
      </c>
      <c r="C133" s="16">
        <v>3755399.72</v>
      </c>
      <c r="D133" s="16">
        <v>-347723.85</v>
      </c>
      <c r="E133" s="16">
        <f t="shared" si="19"/>
        <v>3407675.87</v>
      </c>
      <c r="F133" s="16">
        <v>1349054.42</v>
      </c>
      <c r="G133" s="16">
        <v>1349054.42</v>
      </c>
      <c r="H133" s="16">
        <f t="shared" si="20"/>
        <v>2058621.4500000002</v>
      </c>
    </row>
    <row r="134" spans="1:8" s="9" customFormat="1" ht="25.5" x14ac:dyDescent="0.2">
      <c r="A134" s="12">
        <v>362</v>
      </c>
      <c r="B134" s="13" t="s">
        <v>131</v>
      </c>
      <c r="C134" s="16">
        <v>0</v>
      </c>
      <c r="D134" s="16">
        <v>0</v>
      </c>
      <c r="E134" s="16">
        <f t="shared" si="19"/>
        <v>0</v>
      </c>
      <c r="F134" s="16">
        <v>0</v>
      </c>
      <c r="G134" s="16">
        <v>0</v>
      </c>
      <c r="H134" s="16">
        <f t="shared" si="20"/>
        <v>0</v>
      </c>
    </row>
    <row r="135" spans="1:8" s="9" customFormat="1" ht="25.5" x14ac:dyDescent="0.2">
      <c r="A135" s="12">
        <v>363</v>
      </c>
      <c r="B135" s="13" t="s">
        <v>132</v>
      </c>
      <c r="C135" s="16">
        <v>0</v>
      </c>
      <c r="D135" s="16">
        <v>0</v>
      </c>
      <c r="E135" s="16">
        <f t="shared" si="19"/>
        <v>0</v>
      </c>
      <c r="F135" s="16">
        <v>0</v>
      </c>
      <c r="G135" s="16">
        <v>0</v>
      </c>
      <c r="H135" s="16">
        <f t="shared" si="20"/>
        <v>0</v>
      </c>
    </row>
    <row r="136" spans="1:8" s="9" customFormat="1" x14ac:dyDescent="0.2">
      <c r="A136" s="12">
        <v>364</v>
      </c>
      <c r="B136" s="13" t="s">
        <v>240</v>
      </c>
      <c r="C136" s="16">
        <v>1000</v>
      </c>
      <c r="D136" s="16">
        <v>0</v>
      </c>
      <c r="E136" s="16">
        <f t="shared" si="19"/>
        <v>1000</v>
      </c>
      <c r="F136" s="16">
        <v>0</v>
      </c>
      <c r="G136" s="16">
        <v>0</v>
      </c>
      <c r="H136" s="16">
        <f t="shared" si="20"/>
        <v>1000</v>
      </c>
    </row>
    <row r="137" spans="1:8" s="9" customFormat="1" x14ac:dyDescent="0.2">
      <c r="A137" s="12">
        <v>369</v>
      </c>
      <c r="B137" s="13" t="s">
        <v>133</v>
      </c>
      <c r="C137" s="16">
        <v>0</v>
      </c>
      <c r="D137" s="16">
        <v>0</v>
      </c>
      <c r="E137" s="16">
        <f t="shared" si="19"/>
        <v>0</v>
      </c>
      <c r="F137" s="16">
        <v>0</v>
      </c>
      <c r="G137" s="16">
        <v>0</v>
      </c>
      <c r="H137" s="16">
        <f t="shared" si="20"/>
        <v>0</v>
      </c>
    </row>
    <row r="138" spans="1:8" s="9" customFormat="1" x14ac:dyDescent="0.2">
      <c r="A138" s="10">
        <v>3700</v>
      </c>
      <c r="B138" s="11" t="s">
        <v>134</v>
      </c>
      <c r="C138" s="15">
        <f t="shared" ref="C138:H138" si="36">SUM(C139:C142)</f>
        <v>1550279.3499999999</v>
      </c>
      <c r="D138" s="15">
        <f t="shared" si="36"/>
        <v>-139172.11000000002</v>
      </c>
      <c r="E138" s="15">
        <f t="shared" si="36"/>
        <v>1411107.2399999998</v>
      </c>
      <c r="F138" s="15">
        <f t="shared" si="36"/>
        <v>593922.1</v>
      </c>
      <c r="G138" s="15">
        <f t="shared" si="36"/>
        <v>593922.1</v>
      </c>
      <c r="H138" s="15">
        <f t="shared" si="36"/>
        <v>817185.14</v>
      </c>
    </row>
    <row r="139" spans="1:8" s="9" customFormat="1" x14ac:dyDescent="0.2">
      <c r="A139" s="12">
        <v>371</v>
      </c>
      <c r="B139" s="13" t="s">
        <v>135</v>
      </c>
      <c r="C139" s="16">
        <v>119483.83</v>
      </c>
      <c r="D139" s="16">
        <v>-47103.350000000006</v>
      </c>
      <c r="E139" s="16">
        <f t="shared" si="19"/>
        <v>72380.479999999996</v>
      </c>
      <c r="F139" s="16">
        <v>35611.1</v>
      </c>
      <c r="G139" s="16">
        <v>35611.1</v>
      </c>
      <c r="H139" s="16">
        <f t="shared" si="20"/>
        <v>36769.379999999997</v>
      </c>
    </row>
    <row r="140" spans="1:8" s="9" customFormat="1" x14ac:dyDescent="0.2">
      <c r="A140" s="12">
        <v>372</v>
      </c>
      <c r="B140" s="13" t="s">
        <v>136</v>
      </c>
      <c r="C140" s="16">
        <v>671843.9</v>
      </c>
      <c r="D140" s="16">
        <v>-45831.83</v>
      </c>
      <c r="E140" s="16">
        <f t="shared" si="19"/>
        <v>626012.07000000007</v>
      </c>
      <c r="F140" s="16">
        <v>420395.46</v>
      </c>
      <c r="G140" s="16">
        <v>420395.46</v>
      </c>
      <c r="H140" s="16">
        <f t="shared" si="20"/>
        <v>205616.61000000004</v>
      </c>
    </row>
    <row r="141" spans="1:8" s="9" customFormat="1" x14ac:dyDescent="0.2">
      <c r="A141" s="12">
        <v>375</v>
      </c>
      <c r="B141" s="13" t="s">
        <v>137</v>
      </c>
      <c r="C141" s="16">
        <v>725597.22</v>
      </c>
      <c r="D141" s="16">
        <v>-47100.93</v>
      </c>
      <c r="E141" s="16">
        <f t="shared" si="19"/>
        <v>678496.28999999992</v>
      </c>
      <c r="F141" s="16">
        <v>131631.54</v>
      </c>
      <c r="G141" s="16">
        <v>131631.54</v>
      </c>
      <c r="H141" s="16">
        <f t="shared" si="20"/>
        <v>546864.74999999988</v>
      </c>
    </row>
    <row r="142" spans="1:8" s="9" customFormat="1" x14ac:dyDescent="0.2">
      <c r="A142" s="12">
        <v>379</v>
      </c>
      <c r="B142" s="13" t="s">
        <v>237</v>
      </c>
      <c r="C142" s="16">
        <v>33354.400000000001</v>
      </c>
      <c r="D142" s="16">
        <v>864</v>
      </c>
      <c r="E142" s="16">
        <f t="shared" ref="E142" si="37">C142+D142</f>
        <v>34218.400000000001</v>
      </c>
      <c r="F142" s="16">
        <v>6284</v>
      </c>
      <c r="G142" s="16">
        <v>6284</v>
      </c>
      <c r="H142" s="16">
        <f t="shared" ref="H142" si="38">E142-F142</f>
        <v>27934.400000000001</v>
      </c>
    </row>
    <row r="143" spans="1:8" s="9" customFormat="1" x14ac:dyDescent="0.2">
      <c r="A143" s="10">
        <v>3800</v>
      </c>
      <c r="B143" s="11" t="s">
        <v>138</v>
      </c>
      <c r="C143" s="15">
        <f>SUM(C144:C146)</f>
        <v>733060</v>
      </c>
      <c r="D143" s="15">
        <f t="shared" ref="D143:H143" si="39">SUM(D144:D146)</f>
        <v>264486.16000000003</v>
      </c>
      <c r="E143" s="15">
        <f t="shared" si="39"/>
        <v>997546.16</v>
      </c>
      <c r="F143" s="15">
        <f t="shared" si="39"/>
        <v>585414.39</v>
      </c>
      <c r="G143" s="15">
        <f t="shared" si="39"/>
        <v>585414.39</v>
      </c>
      <c r="H143" s="15">
        <f t="shared" si="39"/>
        <v>412131.77</v>
      </c>
    </row>
    <row r="144" spans="1:8" s="9" customFormat="1" x14ac:dyDescent="0.2">
      <c r="A144" s="12">
        <v>382</v>
      </c>
      <c r="B144" s="13" t="s">
        <v>139</v>
      </c>
      <c r="C144" s="16">
        <v>686660</v>
      </c>
      <c r="D144" s="16">
        <v>301893.53000000003</v>
      </c>
      <c r="E144" s="16">
        <f t="shared" si="19"/>
        <v>988553.53</v>
      </c>
      <c r="F144" s="16">
        <v>585414.39</v>
      </c>
      <c r="G144" s="16">
        <v>585414.39</v>
      </c>
      <c r="H144" s="16">
        <f t="shared" si="20"/>
        <v>403139.14</v>
      </c>
    </row>
    <row r="145" spans="1:8" s="9" customFormat="1" x14ac:dyDescent="0.2">
      <c r="A145" s="12">
        <v>383</v>
      </c>
      <c r="B145" s="13" t="s">
        <v>140</v>
      </c>
      <c r="C145" s="16">
        <v>46400</v>
      </c>
      <c r="D145" s="16">
        <v>-37407.370000000003</v>
      </c>
      <c r="E145" s="16">
        <f t="shared" si="19"/>
        <v>8992.6299999999974</v>
      </c>
      <c r="F145" s="16">
        <v>0</v>
      </c>
      <c r="G145" s="16">
        <v>0</v>
      </c>
      <c r="H145" s="16">
        <f t="shared" si="20"/>
        <v>8992.6299999999974</v>
      </c>
    </row>
    <row r="146" spans="1:8" s="9" customFormat="1" x14ac:dyDescent="0.2">
      <c r="A146" s="12">
        <v>385</v>
      </c>
      <c r="B146" s="13" t="s">
        <v>141</v>
      </c>
      <c r="C146" s="16">
        <v>0</v>
      </c>
      <c r="D146" s="16">
        <v>0</v>
      </c>
      <c r="E146" s="16">
        <f t="shared" si="19"/>
        <v>0</v>
      </c>
      <c r="F146" s="16">
        <v>0</v>
      </c>
      <c r="G146" s="16">
        <v>0</v>
      </c>
      <c r="H146" s="16">
        <f t="shared" si="20"/>
        <v>0</v>
      </c>
    </row>
    <row r="147" spans="1:8" s="9" customFormat="1" x14ac:dyDescent="0.2">
      <c r="A147" s="10">
        <v>3900</v>
      </c>
      <c r="B147" s="11" t="s">
        <v>142</v>
      </c>
      <c r="C147" s="15">
        <f>SUM(C148:C153)</f>
        <v>16240434.130000001</v>
      </c>
      <c r="D147" s="15">
        <f t="shared" ref="D147:H147" si="40">SUM(D148:D153)</f>
        <v>-5369255.3800000008</v>
      </c>
      <c r="E147" s="15">
        <f t="shared" si="40"/>
        <v>10871178.75</v>
      </c>
      <c r="F147" s="15">
        <f t="shared" si="40"/>
        <v>6886884.4199999999</v>
      </c>
      <c r="G147" s="15">
        <f t="shared" si="40"/>
        <v>6383182.4199999999</v>
      </c>
      <c r="H147" s="15">
        <f t="shared" si="40"/>
        <v>3984294.33</v>
      </c>
    </row>
    <row r="148" spans="1:8" s="9" customFormat="1" x14ac:dyDescent="0.2">
      <c r="A148" s="12">
        <v>392</v>
      </c>
      <c r="B148" s="13" t="s">
        <v>143</v>
      </c>
      <c r="C148" s="16">
        <v>8576951.3800000008</v>
      </c>
      <c r="D148" s="16">
        <v>-7134219.6500000004</v>
      </c>
      <c r="E148" s="16">
        <f t="shared" ref="E148:E214" si="41">C148+D148</f>
        <v>1442731.7300000004</v>
      </c>
      <c r="F148" s="16">
        <v>290051.43</v>
      </c>
      <c r="G148" s="16">
        <v>290051.43</v>
      </c>
      <c r="H148" s="16">
        <f t="shared" ref="H148:H214" si="42">E148-F148</f>
        <v>1152680.3000000005</v>
      </c>
    </row>
    <row r="149" spans="1:8" s="9" customFormat="1" x14ac:dyDescent="0.2">
      <c r="A149" s="12">
        <v>394</v>
      </c>
      <c r="B149" s="13" t="s">
        <v>241</v>
      </c>
      <c r="C149" s="16">
        <v>2000000</v>
      </c>
      <c r="D149" s="16">
        <v>0</v>
      </c>
      <c r="E149" s="16">
        <f t="shared" si="41"/>
        <v>2000000</v>
      </c>
      <c r="F149" s="16">
        <v>0</v>
      </c>
      <c r="G149" s="16">
        <v>0</v>
      </c>
      <c r="H149" s="16">
        <f t="shared" si="42"/>
        <v>2000000</v>
      </c>
    </row>
    <row r="150" spans="1:8" s="9" customFormat="1" x14ac:dyDescent="0.2">
      <c r="A150" s="12">
        <v>395</v>
      </c>
      <c r="B150" s="13" t="s">
        <v>144</v>
      </c>
      <c r="C150" s="16">
        <v>2142319.5099999998</v>
      </c>
      <c r="D150" s="16">
        <v>571135.78999999992</v>
      </c>
      <c r="E150" s="16">
        <f t="shared" si="41"/>
        <v>2713455.3</v>
      </c>
      <c r="F150" s="16">
        <v>2678897.3400000003</v>
      </c>
      <c r="G150" s="16">
        <v>2678897.3400000003</v>
      </c>
      <c r="H150" s="16">
        <f t="shared" si="42"/>
        <v>34557.959999999497</v>
      </c>
    </row>
    <row r="151" spans="1:8" s="9" customFormat="1" x14ac:dyDescent="0.2">
      <c r="A151" s="12">
        <v>396</v>
      </c>
      <c r="B151" s="13" t="s">
        <v>145</v>
      </c>
      <c r="C151" s="16">
        <v>93928</v>
      </c>
      <c r="D151" s="16">
        <v>-38409.25</v>
      </c>
      <c r="E151" s="16">
        <f t="shared" si="41"/>
        <v>55518.75</v>
      </c>
      <c r="F151" s="16">
        <v>23846.799999999999</v>
      </c>
      <c r="G151" s="16">
        <v>23846.799999999999</v>
      </c>
      <c r="H151" s="16">
        <f t="shared" si="42"/>
        <v>31671.95</v>
      </c>
    </row>
    <row r="152" spans="1:8" s="9" customFormat="1" x14ac:dyDescent="0.2">
      <c r="A152" s="12">
        <v>398</v>
      </c>
      <c r="B152" s="13" t="s">
        <v>146</v>
      </c>
      <c r="C152" s="16">
        <v>3110333.05</v>
      </c>
      <c r="D152" s="16">
        <v>-273132.65000000002</v>
      </c>
      <c r="E152" s="16">
        <f t="shared" si="41"/>
        <v>2837200.4</v>
      </c>
      <c r="F152" s="16">
        <v>2239740</v>
      </c>
      <c r="G152" s="16">
        <v>1736038</v>
      </c>
      <c r="H152" s="16">
        <f t="shared" si="42"/>
        <v>597460.39999999991</v>
      </c>
    </row>
    <row r="153" spans="1:8" s="9" customFormat="1" x14ac:dyDescent="0.2">
      <c r="A153" s="12">
        <v>399</v>
      </c>
      <c r="B153" s="13" t="s">
        <v>147</v>
      </c>
      <c r="C153" s="16">
        <v>316902.19</v>
      </c>
      <c r="D153" s="16">
        <v>1505370.3800000001</v>
      </c>
      <c r="E153" s="16">
        <f t="shared" si="41"/>
        <v>1822272.57</v>
      </c>
      <c r="F153" s="16">
        <v>1654348.85</v>
      </c>
      <c r="G153" s="16">
        <v>1654348.85</v>
      </c>
      <c r="H153" s="16">
        <f t="shared" si="42"/>
        <v>167923.71999999997</v>
      </c>
    </row>
    <row r="154" spans="1:8" s="9" customFormat="1" x14ac:dyDescent="0.2">
      <c r="A154" s="7">
        <v>4000</v>
      </c>
      <c r="B154" s="8" t="s">
        <v>148</v>
      </c>
      <c r="C154" s="19">
        <f>C155+C157+C158+C159+C163+C164+C165+C166+C167</f>
        <v>0</v>
      </c>
      <c r="D154" s="19">
        <f t="shared" ref="D154:H154" si="43">D155+D157+D158+D159+D163+D164+D165+D166+D167</f>
        <v>0</v>
      </c>
      <c r="E154" s="19">
        <f t="shared" si="43"/>
        <v>0</v>
      </c>
      <c r="F154" s="19">
        <f t="shared" si="43"/>
        <v>0</v>
      </c>
      <c r="G154" s="19">
        <f t="shared" si="43"/>
        <v>0</v>
      </c>
      <c r="H154" s="19">
        <f t="shared" si="43"/>
        <v>0</v>
      </c>
    </row>
    <row r="155" spans="1:8" s="9" customFormat="1" x14ac:dyDescent="0.2">
      <c r="A155" s="10">
        <v>4100</v>
      </c>
      <c r="B155" s="11" t="s">
        <v>149</v>
      </c>
      <c r="C155" s="15">
        <f>SUM(C156)</f>
        <v>0</v>
      </c>
      <c r="D155" s="15">
        <f t="shared" ref="D155:H155" si="44">SUM(D156)</f>
        <v>0</v>
      </c>
      <c r="E155" s="15">
        <f t="shared" si="44"/>
        <v>0</v>
      </c>
      <c r="F155" s="15">
        <f t="shared" si="44"/>
        <v>0</v>
      </c>
      <c r="G155" s="15">
        <f t="shared" si="44"/>
        <v>0</v>
      </c>
      <c r="H155" s="15">
        <f t="shared" si="44"/>
        <v>0</v>
      </c>
    </row>
    <row r="156" spans="1:8" s="9" customFormat="1" ht="25.5" x14ac:dyDescent="0.2">
      <c r="A156" s="12">
        <v>415</v>
      </c>
      <c r="B156" s="13" t="s">
        <v>150</v>
      </c>
      <c r="C156" s="16">
        <v>0</v>
      </c>
      <c r="D156" s="16">
        <v>0</v>
      </c>
      <c r="E156" s="16">
        <f t="shared" si="41"/>
        <v>0</v>
      </c>
      <c r="F156" s="16">
        <v>0</v>
      </c>
      <c r="G156" s="16">
        <v>0</v>
      </c>
      <c r="H156" s="16">
        <f t="shared" si="42"/>
        <v>0</v>
      </c>
    </row>
    <row r="157" spans="1:8" s="9" customFormat="1" x14ac:dyDescent="0.2">
      <c r="A157" s="10">
        <v>4200</v>
      </c>
      <c r="B157" s="11" t="s">
        <v>151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</row>
    <row r="158" spans="1:8" s="9" customFormat="1" x14ac:dyDescent="0.2">
      <c r="A158" s="10">
        <v>4300</v>
      </c>
      <c r="B158" s="11" t="s">
        <v>152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</row>
    <row r="159" spans="1:8" s="9" customFormat="1" x14ac:dyDescent="0.2">
      <c r="A159" s="23">
        <v>4400</v>
      </c>
      <c r="B159" s="24" t="s">
        <v>153</v>
      </c>
      <c r="C159" s="25">
        <f>SUM(C160:C162)</f>
        <v>0</v>
      </c>
      <c r="D159" s="25">
        <f t="shared" ref="D159:H159" si="45">SUM(D160:D162)</f>
        <v>0</v>
      </c>
      <c r="E159" s="25">
        <f t="shared" si="45"/>
        <v>0</v>
      </c>
      <c r="F159" s="25">
        <f t="shared" si="45"/>
        <v>0</v>
      </c>
      <c r="G159" s="25">
        <f t="shared" si="45"/>
        <v>0</v>
      </c>
      <c r="H159" s="25">
        <f t="shared" si="45"/>
        <v>0</v>
      </c>
    </row>
    <row r="160" spans="1:8" s="9" customFormat="1" x14ac:dyDescent="0.2">
      <c r="A160" s="20">
        <v>441</v>
      </c>
      <c r="B160" s="21" t="s">
        <v>154</v>
      </c>
      <c r="C160" s="22">
        <v>0</v>
      </c>
      <c r="D160" s="22">
        <v>0</v>
      </c>
      <c r="E160" s="22">
        <f t="shared" si="41"/>
        <v>0</v>
      </c>
      <c r="F160" s="22">
        <v>0</v>
      </c>
      <c r="G160" s="22">
        <v>0</v>
      </c>
      <c r="H160" s="22">
        <f t="shared" si="42"/>
        <v>0</v>
      </c>
    </row>
    <row r="161" spans="1:8" s="9" customFormat="1" x14ac:dyDescent="0.2">
      <c r="A161" s="12">
        <v>442</v>
      </c>
      <c r="B161" s="13" t="s">
        <v>155</v>
      </c>
      <c r="C161" s="16">
        <v>0</v>
      </c>
      <c r="D161" s="16">
        <v>0</v>
      </c>
      <c r="E161" s="16">
        <f t="shared" si="41"/>
        <v>0</v>
      </c>
      <c r="F161" s="16">
        <v>0</v>
      </c>
      <c r="G161" s="16">
        <v>0</v>
      </c>
      <c r="H161" s="16">
        <f t="shared" si="42"/>
        <v>0</v>
      </c>
    </row>
    <row r="162" spans="1:8" s="9" customFormat="1" x14ac:dyDescent="0.2">
      <c r="A162" s="12">
        <v>445</v>
      </c>
      <c r="B162" s="13" t="s">
        <v>156</v>
      </c>
      <c r="C162" s="16">
        <v>0</v>
      </c>
      <c r="D162" s="16">
        <v>0</v>
      </c>
      <c r="E162" s="16">
        <f t="shared" si="41"/>
        <v>0</v>
      </c>
      <c r="F162" s="16">
        <v>0</v>
      </c>
      <c r="G162" s="16">
        <v>0</v>
      </c>
      <c r="H162" s="16">
        <f t="shared" si="42"/>
        <v>0</v>
      </c>
    </row>
    <row r="163" spans="1:8" s="9" customFormat="1" x14ac:dyDescent="0.2">
      <c r="A163" s="10">
        <v>4500</v>
      </c>
      <c r="B163" s="11" t="s">
        <v>157</v>
      </c>
      <c r="C163" s="15">
        <v>0</v>
      </c>
      <c r="D163" s="15">
        <v>0</v>
      </c>
      <c r="E163" s="15">
        <f t="shared" si="41"/>
        <v>0</v>
      </c>
      <c r="F163" s="15">
        <v>0</v>
      </c>
      <c r="G163" s="15">
        <v>0</v>
      </c>
      <c r="H163" s="15">
        <f t="shared" si="42"/>
        <v>0</v>
      </c>
    </row>
    <row r="164" spans="1:8" s="9" customFormat="1" x14ac:dyDescent="0.2">
      <c r="A164" s="10">
        <v>4600</v>
      </c>
      <c r="B164" s="11" t="s">
        <v>158</v>
      </c>
      <c r="C164" s="15">
        <v>0</v>
      </c>
      <c r="D164" s="15">
        <v>0</v>
      </c>
      <c r="E164" s="15">
        <f t="shared" si="41"/>
        <v>0</v>
      </c>
      <c r="F164" s="15">
        <v>0</v>
      </c>
      <c r="G164" s="15">
        <v>0</v>
      </c>
      <c r="H164" s="15">
        <f t="shared" si="42"/>
        <v>0</v>
      </c>
    </row>
    <row r="165" spans="1:8" s="9" customFormat="1" x14ac:dyDescent="0.2">
      <c r="A165" s="10">
        <v>4700</v>
      </c>
      <c r="B165" s="11" t="s">
        <v>159</v>
      </c>
      <c r="C165" s="15">
        <v>0</v>
      </c>
      <c r="D165" s="15">
        <v>0</v>
      </c>
      <c r="E165" s="15">
        <f t="shared" si="41"/>
        <v>0</v>
      </c>
      <c r="F165" s="15">
        <v>0</v>
      </c>
      <c r="G165" s="15">
        <v>0</v>
      </c>
      <c r="H165" s="15">
        <f t="shared" si="42"/>
        <v>0</v>
      </c>
    </row>
    <row r="166" spans="1:8" s="9" customFormat="1" x14ac:dyDescent="0.2">
      <c r="A166" s="10">
        <v>4800</v>
      </c>
      <c r="B166" s="11" t="s">
        <v>160</v>
      </c>
      <c r="C166" s="15">
        <v>0</v>
      </c>
      <c r="D166" s="15">
        <v>0</v>
      </c>
      <c r="E166" s="15">
        <f t="shared" si="41"/>
        <v>0</v>
      </c>
      <c r="F166" s="15">
        <v>0</v>
      </c>
      <c r="G166" s="15">
        <v>0</v>
      </c>
      <c r="H166" s="15">
        <f t="shared" si="42"/>
        <v>0</v>
      </c>
    </row>
    <row r="167" spans="1:8" s="9" customFormat="1" x14ac:dyDescent="0.2">
      <c r="A167" s="10">
        <v>4900</v>
      </c>
      <c r="B167" s="11" t="s">
        <v>161</v>
      </c>
      <c r="C167" s="15">
        <v>0</v>
      </c>
      <c r="D167" s="15">
        <v>0</v>
      </c>
      <c r="E167" s="15">
        <f t="shared" si="41"/>
        <v>0</v>
      </c>
      <c r="F167" s="15">
        <v>0</v>
      </c>
      <c r="G167" s="15">
        <v>0</v>
      </c>
      <c r="H167" s="15">
        <f t="shared" si="42"/>
        <v>0</v>
      </c>
    </row>
    <row r="168" spans="1:8" s="9" customFormat="1" x14ac:dyDescent="0.2">
      <c r="A168" s="7">
        <v>5000</v>
      </c>
      <c r="B168" s="8" t="s">
        <v>162</v>
      </c>
      <c r="C168" s="19">
        <f t="shared" ref="C168:H168" si="46">C169+C174+C179+C182+C185+C186+C195+C196+C200</f>
        <v>8472437.0099999998</v>
      </c>
      <c r="D168" s="19">
        <f t="shared" si="46"/>
        <v>-345632.2699999999</v>
      </c>
      <c r="E168" s="19">
        <f t="shared" si="46"/>
        <v>8126804.7399999993</v>
      </c>
      <c r="F168" s="19">
        <f t="shared" si="46"/>
        <v>5415995.5700000003</v>
      </c>
      <c r="G168" s="19">
        <f t="shared" si="46"/>
        <v>4942274.71</v>
      </c>
      <c r="H168" s="19">
        <f t="shared" si="46"/>
        <v>2710809.17</v>
      </c>
    </row>
    <row r="169" spans="1:8" s="9" customFormat="1" x14ac:dyDescent="0.2">
      <c r="A169" s="10">
        <v>5100</v>
      </c>
      <c r="B169" s="11" t="s">
        <v>163</v>
      </c>
      <c r="C169" s="15">
        <f>SUM(C170:C173)</f>
        <v>756018</v>
      </c>
      <c r="D169" s="15">
        <f t="shared" ref="D169:H169" si="47">SUM(D170:D173)</f>
        <v>-215687.09000000003</v>
      </c>
      <c r="E169" s="15">
        <f t="shared" si="47"/>
        <v>540330.90999999992</v>
      </c>
      <c r="F169" s="15">
        <f t="shared" si="47"/>
        <v>234202.56</v>
      </c>
      <c r="G169" s="15">
        <f t="shared" si="47"/>
        <v>204206.12</v>
      </c>
      <c r="H169" s="15">
        <f t="shared" si="47"/>
        <v>306128.34999999998</v>
      </c>
    </row>
    <row r="170" spans="1:8" s="9" customFormat="1" x14ac:dyDescent="0.2">
      <c r="A170" s="12">
        <v>511</v>
      </c>
      <c r="B170" s="13" t="s">
        <v>164</v>
      </c>
      <c r="C170" s="16">
        <v>40018</v>
      </c>
      <c r="D170" s="16">
        <v>5224.24</v>
      </c>
      <c r="E170" s="16">
        <f t="shared" si="41"/>
        <v>45242.239999999998</v>
      </c>
      <c r="F170" s="16">
        <v>10224.24</v>
      </c>
      <c r="G170" s="16">
        <v>10224.24</v>
      </c>
      <c r="H170" s="16">
        <f t="shared" si="42"/>
        <v>35018</v>
      </c>
    </row>
    <row r="171" spans="1:8" s="9" customFormat="1" x14ac:dyDescent="0.2">
      <c r="A171" s="12">
        <v>512</v>
      </c>
      <c r="B171" s="13" t="s">
        <v>165</v>
      </c>
      <c r="C171" s="16">
        <v>0</v>
      </c>
      <c r="D171" s="16">
        <v>0</v>
      </c>
      <c r="E171" s="16">
        <f t="shared" si="41"/>
        <v>0</v>
      </c>
      <c r="F171" s="16">
        <v>0</v>
      </c>
      <c r="G171" s="16">
        <v>0</v>
      </c>
      <c r="H171" s="16">
        <f t="shared" si="42"/>
        <v>0</v>
      </c>
    </row>
    <row r="172" spans="1:8" s="9" customFormat="1" x14ac:dyDescent="0.2">
      <c r="A172" s="12">
        <v>515</v>
      </c>
      <c r="B172" s="13" t="s">
        <v>166</v>
      </c>
      <c r="C172" s="16">
        <v>542000</v>
      </c>
      <c r="D172" s="16">
        <v>-200189.46000000002</v>
      </c>
      <c r="E172" s="16">
        <f t="shared" si="41"/>
        <v>341810.54</v>
      </c>
      <c r="F172" s="16">
        <v>218173.31</v>
      </c>
      <c r="G172" s="16">
        <v>188176.87</v>
      </c>
      <c r="H172" s="16">
        <f t="shared" si="42"/>
        <v>123637.22999999998</v>
      </c>
    </row>
    <row r="173" spans="1:8" s="9" customFormat="1" x14ac:dyDescent="0.2">
      <c r="A173" s="12">
        <v>519</v>
      </c>
      <c r="B173" s="13" t="s">
        <v>167</v>
      </c>
      <c r="C173" s="16">
        <v>174000</v>
      </c>
      <c r="D173" s="16">
        <v>-20721.870000000003</v>
      </c>
      <c r="E173" s="16">
        <f t="shared" si="41"/>
        <v>153278.13</v>
      </c>
      <c r="F173" s="16">
        <v>5805.01</v>
      </c>
      <c r="G173" s="16">
        <v>5805.01</v>
      </c>
      <c r="H173" s="16">
        <f t="shared" si="42"/>
        <v>147473.12</v>
      </c>
    </row>
    <row r="174" spans="1:8" s="9" customFormat="1" x14ac:dyDescent="0.2">
      <c r="A174" s="10">
        <v>5200</v>
      </c>
      <c r="B174" s="11" t="s">
        <v>168</v>
      </c>
      <c r="C174" s="15">
        <f>SUM(C175:C178)</f>
        <v>0</v>
      </c>
      <c r="D174" s="15">
        <f t="shared" ref="D174:H174" si="48">SUM(D175:D178)</f>
        <v>14446.64</v>
      </c>
      <c r="E174" s="15">
        <f t="shared" si="48"/>
        <v>14446.64</v>
      </c>
      <c r="F174" s="15">
        <f t="shared" si="48"/>
        <v>14446.64</v>
      </c>
      <c r="G174" s="15">
        <f t="shared" si="48"/>
        <v>14446.64</v>
      </c>
      <c r="H174" s="15">
        <f t="shared" si="48"/>
        <v>0</v>
      </c>
    </row>
    <row r="175" spans="1:8" s="9" customFormat="1" x14ac:dyDescent="0.2">
      <c r="A175" s="12">
        <v>521</v>
      </c>
      <c r="B175" s="13" t="s">
        <v>169</v>
      </c>
      <c r="C175" s="16">
        <v>0</v>
      </c>
      <c r="D175" s="16">
        <v>0</v>
      </c>
      <c r="E175" s="16">
        <f t="shared" si="41"/>
        <v>0</v>
      </c>
      <c r="F175" s="16">
        <v>0</v>
      </c>
      <c r="G175" s="16">
        <v>0</v>
      </c>
      <c r="H175" s="16">
        <f t="shared" si="42"/>
        <v>0</v>
      </c>
    </row>
    <row r="176" spans="1:8" s="9" customFormat="1" x14ac:dyDescent="0.2">
      <c r="A176" s="12">
        <v>522</v>
      </c>
      <c r="B176" s="13" t="s">
        <v>170</v>
      </c>
      <c r="C176" s="16">
        <v>0</v>
      </c>
      <c r="D176" s="16">
        <v>0</v>
      </c>
      <c r="E176" s="16">
        <f t="shared" si="41"/>
        <v>0</v>
      </c>
      <c r="F176" s="16">
        <v>0</v>
      </c>
      <c r="G176" s="16">
        <v>0</v>
      </c>
      <c r="H176" s="16">
        <f t="shared" si="42"/>
        <v>0</v>
      </c>
    </row>
    <row r="177" spans="1:8" s="9" customFormat="1" x14ac:dyDescent="0.2">
      <c r="A177" s="12">
        <v>523</v>
      </c>
      <c r="B177" s="13" t="s">
        <v>171</v>
      </c>
      <c r="C177" s="16">
        <v>0</v>
      </c>
      <c r="D177" s="16">
        <v>14446.64</v>
      </c>
      <c r="E177" s="16">
        <f t="shared" si="41"/>
        <v>14446.64</v>
      </c>
      <c r="F177" s="16">
        <v>14446.64</v>
      </c>
      <c r="G177" s="16">
        <v>14446.64</v>
      </c>
      <c r="H177" s="16">
        <f t="shared" si="42"/>
        <v>0</v>
      </c>
    </row>
    <row r="178" spans="1:8" s="9" customFormat="1" x14ac:dyDescent="0.2">
      <c r="A178" s="12">
        <v>529</v>
      </c>
      <c r="B178" s="13" t="s">
        <v>172</v>
      </c>
      <c r="C178" s="16">
        <v>0</v>
      </c>
      <c r="D178" s="16">
        <v>0</v>
      </c>
      <c r="E178" s="16">
        <f t="shared" si="41"/>
        <v>0</v>
      </c>
      <c r="F178" s="16">
        <v>0</v>
      </c>
      <c r="G178" s="16">
        <v>0</v>
      </c>
      <c r="H178" s="16">
        <f t="shared" si="42"/>
        <v>0</v>
      </c>
    </row>
    <row r="179" spans="1:8" s="9" customFormat="1" x14ac:dyDescent="0.2">
      <c r="A179" s="10">
        <v>5300</v>
      </c>
      <c r="B179" s="11" t="s">
        <v>173</v>
      </c>
      <c r="C179" s="15">
        <f>SUM(C180:C181)</f>
        <v>55680</v>
      </c>
      <c r="D179" s="15">
        <f t="shared" ref="D179:H179" si="49">SUM(D180:D181)</f>
        <v>0</v>
      </c>
      <c r="E179" s="15">
        <f t="shared" si="49"/>
        <v>55680</v>
      </c>
      <c r="F179" s="15">
        <f t="shared" si="49"/>
        <v>45240</v>
      </c>
      <c r="G179" s="15">
        <f t="shared" si="49"/>
        <v>45240</v>
      </c>
      <c r="H179" s="15">
        <f t="shared" si="49"/>
        <v>10440</v>
      </c>
    </row>
    <row r="180" spans="1:8" s="9" customFormat="1" x14ac:dyDescent="0.2">
      <c r="A180" s="12">
        <v>531</v>
      </c>
      <c r="B180" s="13" t="s">
        <v>174</v>
      </c>
      <c r="C180" s="16">
        <v>55680</v>
      </c>
      <c r="D180" s="16">
        <v>0</v>
      </c>
      <c r="E180" s="17">
        <f t="shared" si="41"/>
        <v>55680</v>
      </c>
      <c r="F180" s="16">
        <v>45240</v>
      </c>
      <c r="G180" s="16">
        <v>45240</v>
      </c>
      <c r="H180" s="17">
        <f t="shared" si="42"/>
        <v>10440</v>
      </c>
    </row>
    <row r="181" spans="1:8" s="9" customFormat="1" x14ac:dyDescent="0.2">
      <c r="A181" s="12">
        <v>532</v>
      </c>
      <c r="B181" s="13" t="s">
        <v>175</v>
      </c>
      <c r="C181" s="16">
        <v>0</v>
      </c>
      <c r="D181" s="16">
        <v>0</v>
      </c>
      <c r="E181" s="17">
        <f t="shared" si="41"/>
        <v>0</v>
      </c>
      <c r="F181" s="16">
        <v>0</v>
      </c>
      <c r="G181" s="16">
        <v>0</v>
      </c>
      <c r="H181" s="17">
        <f t="shared" si="42"/>
        <v>0</v>
      </c>
    </row>
    <row r="182" spans="1:8" s="9" customFormat="1" x14ac:dyDescent="0.2">
      <c r="A182" s="10">
        <v>5400</v>
      </c>
      <c r="B182" s="11" t="s">
        <v>176</v>
      </c>
      <c r="C182" s="15">
        <f>SUM(C183:C184)</f>
        <v>3390700</v>
      </c>
      <c r="D182" s="15">
        <f t="shared" ref="D182:H182" si="50">SUM(D183:D184)</f>
        <v>-974240</v>
      </c>
      <c r="E182" s="15">
        <f t="shared" si="50"/>
        <v>2416460</v>
      </c>
      <c r="F182" s="15">
        <f t="shared" si="50"/>
        <v>1538220</v>
      </c>
      <c r="G182" s="15">
        <f t="shared" si="50"/>
        <v>1538220</v>
      </c>
      <c r="H182" s="15">
        <f t="shared" si="50"/>
        <v>878240</v>
      </c>
    </row>
    <row r="183" spans="1:8" s="9" customFormat="1" x14ac:dyDescent="0.2">
      <c r="A183" s="12">
        <v>541</v>
      </c>
      <c r="B183" s="13" t="s">
        <v>177</v>
      </c>
      <c r="C183" s="16">
        <v>3390700</v>
      </c>
      <c r="D183" s="16">
        <v>-974240</v>
      </c>
      <c r="E183" s="16">
        <f t="shared" si="41"/>
        <v>2416460</v>
      </c>
      <c r="F183" s="16">
        <v>1538220</v>
      </c>
      <c r="G183" s="16">
        <v>1538220</v>
      </c>
      <c r="H183" s="16">
        <f t="shared" si="42"/>
        <v>878240</v>
      </c>
    </row>
    <row r="184" spans="1:8" s="9" customFormat="1" x14ac:dyDescent="0.2">
      <c r="A184" s="12">
        <v>543</v>
      </c>
      <c r="B184" s="13" t="s">
        <v>178</v>
      </c>
      <c r="C184" s="16">
        <v>0</v>
      </c>
      <c r="D184" s="16">
        <v>0</v>
      </c>
      <c r="E184" s="16">
        <f t="shared" si="41"/>
        <v>0</v>
      </c>
      <c r="F184" s="16">
        <v>0</v>
      </c>
      <c r="G184" s="16">
        <v>0</v>
      </c>
      <c r="H184" s="16">
        <f t="shared" si="42"/>
        <v>0</v>
      </c>
    </row>
    <row r="185" spans="1:8" s="9" customFormat="1" x14ac:dyDescent="0.2">
      <c r="A185" s="10">
        <v>5500</v>
      </c>
      <c r="B185" s="11" t="s">
        <v>179</v>
      </c>
      <c r="C185" s="15">
        <v>0</v>
      </c>
      <c r="D185" s="15">
        <v>0</v>
      </c>
      <c r="E185" s="15">
        <f t="shared" ref="E185" si="51">C185+D185</f>
        <v>0</v>
      </c>
      <c r="F185" s="15">
        <v>0</v>
      </c>
      <c r="G185" s="15">
        <v>0</v>
      </c>
      <c r="H185" s="15">
        <f t="shared" ref="H185" si="52">E185-F185</f>
        <v>0</v>
      </c>
    </row>
    <row r="186" spans="1:8" s="9" customFormat="1" x14ac:dyDescent="0.2">
      <c r="A186" s="10">
        <v>5600</v>
      </c>
      <c r="B186" s="11" t="s">
        <v>180</v>
      </c>
      <c r="C186" s="15">
        <f>SUM(C187:C194)</f>
        <v>4230039.01</v>
      </c>
      <c r="D186" s="15">
        <f t="shared" ref="D186:H186" si="53">SUM(D187:D194)</f>
        <v>829848.18</v>
      </c>
      <c r="E186" s="15">
        <f t="shared" si="53"/>
        <v>5059887.1899999995</v>
      </c>
      <c r="F186" s="15">
        <f t="shared" si="53"/>
        <v>3583886.37</v>
      </c>
      <c r="G186" s="15">
        <f t="shared" si="53"/>
        <v>3140161.95</v>
      </c>
      <c r="H186" s="15">
        <f t="shared" si="53"/>
        <v>1476000.8199999998</v>
      </c>
    </row>
    <row r="187" spans="1:8" s="9" customFormat="1" x14ac:dyDescent="0.2">
      <c r="A187" s="12">
        <v>561</v>
      </c>
      <c r="B187" s="13" t="s">
        <v>181</v>
      </c>
      <c r="C187" s="16">
        <v>0</v>
      </c>
      <c r="D187" s="16">
        <v>0</v>
      </c>
      <c r="E187" s="16">
        <f t="shared" si="41"/>
        <v>0</v>
      </c>
      <c r="F187" s="16">
        <v>0</v>
      </c>
      <c r="G187" s="16">
        <v>0</v>
      </c>
      <c r="H187" s="16">
        <f t="shared" si="42"/>
        <v>0</v>
      </c>
    </row>
    <row r="188" spans="1:8" s="9" customFormat="1" x14ac:dyDescent="0.2">
      <c r="A188" s="12">
        <v>562</v>
      </c>
      <c r="B188" s="13" t="s">
        <v>182</v>
      </c>
      <c r="C188" s="16">
        <v>683637.02</v>
      </c>
      <c r="D188" s="16">
        <v>-52852.56</v>
      </c>
      <c r="E188" s="16">
        <f t="shared" si="41"/>
        <v>630784.46</v>
      </c>
      <c r="F188" s="16">
        <v>565303.96</v>
      </c>
      <c r="G188" s="16">
        <v>367852.24</v>
      </c>
      <c r="H188" s="16">
        <f t="shared" si="42"/>
        <v>65480.5</v>
      </c>
    </row>
    <row r="189" spans="1:8" s="9" customFormat="1" x14ac:dyDescent="0.2">
      <c r="A189" s="12">
        <v>563</v>
      </c>
      <c r="B189" s="13" t="s">
        <v>183</v>
      </c>
      <c r="C189" s="16">
        <v>30740</v>
      </c>
      <c r="D189" s="16">
        <v>0</v>
      </c>
      <c r="E189" s="16">
        <f t="shared" si="41"/>
        <v>30740</v>
      </c>
      <c r="F189" s="16">
        <v>0</v>
      </c>
      <c r="G189" s="16">
        <v>0</v>
      </c>
      <c r="H189" s="16">
        <f t="shared" si="42"/>
        <v>30740</v>
      </c>
    </row>
    <row r="190" spans="1:8" s="9" customFormat="1" ht="25.5" x14ac:dyDescent="0.2">
      <c r="A190" s="12">
        <v>564</v>
      </c>
      <c r="B190" s="13" t="s">
        <v>184</v>
      </c>
      <c r="C190" s="16">
        <v>114288.12</v>
      </c>
      <c r="D190" s="16">
        <v>226414.73</v>
      </c>
      <c r="E190" s="16">
        <f t="shared" si="41"/>
        <v>340702.85</v>
      </c>
      <c r="F190" s="16">
        <v>270185.56</v>
      </c>
      <c r="G190" s="16">
        <v>197332.86</v>
      </c>
      <c r="H190" s="16">
        <f t="shared" si="42"/>
        <v>70517.289999999979</v>
      </c>
    </row>
    <row r="191" spans="1:8" s="9" customFormat="1" x14ac:dyDescent="0.2">
      <c r="A191" s="12">
        <v>565</v>
      </c>
      <c r="B191" s="13" t="s">
        <v>185</v>
      </c>
      <c r="C191" s="16">
        <v>234300</v>
      </c>
      <c r="D191" s="16">
        <v>-60263.16</v>
      </c>
      <c r="E191" s="16">
        <f t="shared" si="41"/>
        <v>174036.84</v>
      </c>
      <c r="F191" s="16">
        <v>0</v>
      </c>
      <c r="G191" s="16">
        <v>0</v>
      </c>
      <c r="H191" s="16">
        <f t="shared" si="42"/>
        <v>174036.84</v>
      </c>
    </row>
    <row r="192" spans="1:8" s="9" customFormat="1" x14ac:dyDescent="0.2">
      <c r="A192" s="12">
        <v>566</v>
      </c>
      <c r="B192" s="13" t="s">
        <v>186</v>
      </c>
      <c r="C192" s="16">
        <v>0</v>
      </c>
      <c r="D192" s="16">
        <v>0</v>
      </c>
      <c r="E192" s="16">
        <f t="shared" si="41"/>
        <v>0</v>
      </c>
      <c r="F192" s="16">
        <v>0</v>
      </c>
      <c r="G192" s="16">
        <v>0</v>
      </c>
      <c r="H192" s="16">
        <f t="shared" si="42"/>
        <v>0</v>
      </c>
    </row>
    <row r="193" spans="1:8" s="9" customFormat="1" x14ac:dyDescent="0.2">
      <c r="A193" s="12">
        <v>567</v>
      </c>
      <c r="B193" s="13" t="s">
        <v>187</v>
      </c>
      <c r="C193" s="16">
        <v>102637.59</v>
      </c>
      <c r="D193" s="16">
        <v>-15138.63</v>
      </c>
      <c r="E193" s="16">
        <f t="shared" si="41"/>
        <v>87498.959999999992</v>
      </c>
      <c r="F193" s="16">
        <v>0</v>
      </c>
      <c r="G193" s="16">
        <v>0</v>
      </c>
      <c r="H193" s="16">
        <f t="shared" si="42"/>
        <v>87498.959999999992</v>
      </c>
    </row>
    <row r="194" spans="1:8" s="9" customFormat="1" x14ac:dyDescent="0.2">
      <c r="A194" s="12">
        <v>569</v>
      </c>
      <c r="B194" s="13" t="s">
        <v>188</v>
      </c>
      <c r="C194" s="16">
        <v>3064436.28</v>
      </c>
      <c r="D194" s="16">
        <v>731687.8</v>
      </c>
      <c r="E194" s="16">
        <f t="shared" si="41"/>
        <v>3796124.08</v>
      </c>
      <c r="F194" s="16">
        <v>2748396.85</v>
      </c>
      <c r="G194" s="16">
        <v>2574976.85</v>
      </c>
      <c r="H194" s="16">
        <f t="shared" si="42"/>
        <v>1047727.23</v>
      </c>
    </row>
    <row r="195" spans="1:8" s="9" customFormat="1" x14ac:dyDescent="0.2">
      <c r="A195" s="10">
        <v>5700</v>
      </c>
      <c r="B195" s="11" t="s">
        <v>189</v>
      </c>
      <c r="C195" s="15">
        <v>0</v>
      </c>
      <c r="D195" s="15">
        <v>0</v>
      </c>
      <c r="E195" s="15">
        <f t="shared" si="41"/>
        <v>0</v>
      </c>
      <c r="F195" s="15">
        <v>0</v>
      </c>
      <c r="G195" s="15">
        <v>0</v>
      </c>
      <c r="H195" s="15">
        <f t="shared" si="42"/>
        <v>0</v>
      </c>
    </row>
    <row r="196" spans="1:8" s="9" customFormat="1" x14ac:dyDescent="0.2">
      <c r="A196" s="10">
        <v>5800</v>
      </c>
      <c r="B196" s="11" t="s">
        <v>190</v>
      </c>
      <c r="C196" s="15">
        <f>SUM(C197:C199)</f>
        <v>0</v>
      </c>
      <c r="D196" s="15">
        <f t="shared" ref="D196:H196" si="54">SUM(D197:D199)</f>
        <v>0</v>
      </c>
      <c r="E196" s="15">
        <f t="shared" si="54"/>
        <v>0</v>
      </c>
      <c r="F196" s="15">
        <f t="shared" si="54"/>
        <v>0</v>
      </c>
      <c r="G196" s="15">
        <f t="shared" si="54"/>
        <v>0</v>
      </c>
      <c r="H196" s="15">
        <f t="shared" si="54"/>
        <v>0</v>
      </c>
    </row>
    <row r="197" spans="1:8" s="9" customFormat="1" x14ac:dyDescent="0.2">
      <c r="A197" s="12">
        <v>581</v>
      </c>
      <c r="B197" s="13" t="s">
        <v>191</v>
      </c>
      <c r="C197" s="16">
        <v>0</v>
      </c>
      <c r="D197" s="16">
        <v>0</v>
      </c>
      <c r="E197" s="16">
        <f t="shared" si="41"/>
        <v>0</v>
      </c>
      <c r="F197" s="16">
        <v>0</v>
      </c>
      <c r="G197" s="16">
        <v>0</v>
      </c>
      <c r="H197" s="16">
        <f t="shared" si="42"/>
        <v>0</v>
      </c>
    </row>
    <row r="198" spans="1:8" s="9" customFormat="1" x14ac:dyDescent="0.2">
      <c r="A198" s="12">
        <v>583</v>
      </c>
      <c r="B198" s="13" t="s">
        <v>192</v>
      </c>
      <c r="C198" s="16">
        <v>0</v>
      </c>
      <c r="D198" s="16">
        <v>0</v>
      </c>
      <c r="E198" s="16">
        <f t="shared" si="41"/>
        <v>0</v>
      </c>
      <c r="F198" s="16">
        <v>0</v>
      </c>
      <c r="G198" s="16">
        <v>0</v>
      </c>
      <c r="H198" s="16">
        <f t="shared" si="42"/>
        <v>0</v>
      </c>
    </row>
    <row r="199" spans="1:8" s="9" customFormat="1" x14ac:dyDescent="0.2">
      <c r="A199" s="12">
        <v>589</v>
      </c>
      <c r="B199" s="13" t="s">
        <v>193</v>
      </c>
      <c r="C199" s="16">
        <v>0</v>
      </c>
      <c r="D199" s="16">
        <v>0</v>
      </c>
      <c r="E199" s="16">
        <f t="shared" si="41"/>
        <v>0</v>
      </c>
      <c r="F199" s="16">
        <v>0</v>
      </c>
      <c r="G199" s="16">
        <v>0</v>
      </c>
      <c r="H199" s="16">
        <f t="shared" si="42"/>
        <v>0</v>
      </c>
    </row>
    <row r="200" spans="1:8" s="9" customFormat="1" x14ac:dyDescent="0.2">
      <c r="A200" s="23">
        <v>5900</v>
      </c>
      <c r="B200" s="24" t="s">
        <v>194</v>
      </c>
      <c r="C200" s="25">
        <f>SUM(C201:C203)</f>
        <v>40000</v>
      </c>
      <c r="D200" s="25">
        <f t="shared" ref="D200:H200" si="55">SUM(D201:D203)</f>
        <v>0</v>
      </c>
      <c r="E200" s="25">
        <f t="shared" si="55"/>
        <v>40000</v>
      </c>
      <c r="F200" s="25">
        <f t="shared" si="55"/>
        <v>0</v>
      </c>
      <c r="G200" s="25">
        <f t="shared" si="55"/>
        <v>0</v>
      </c>
      <c r="H200" s="25">
        <f t="shared" si="55"/>
        <v>40000</v>
      </c>
    </row>
    <row r="201" spans="1:8" s="9" customFormat="1" x14ac:dyDescent="0.2">
      <c r="A201" s="20">
        <v>591</v>
      </c>
      <c r="B201" s="21" t="s">
        <v>195</v>
      </c>
      <c r="C201" s="22">
        <v>0</v>
      </c>
      <c r="D201" s="16">
        <v>0</v>
      </c>
      <c r="E201" s="22">
        <f t="shared" si="41"/>
        <v>0</v>
      </c>
      <c r="F201" s="16">
        <v>0</v>
      </c>
      <c r="G201" s="16">
        <v>0</v>
      </c>
      <c r="H201" s="22">
        <f t="shared" si="42"/>
        <v>0</v>
      </c>
    </row>
    <row r="202" spans="1:8" s="9" customFormat="1" x14ac:dyDescent="0.2">
      <c r="A202" s="12">
        <v>597</v>
      </c>
      <c r="B202" s="13" t="s">
        <v>196</v>
      </c>
      <c r="C202" s="16">
        <v>40000</v>
      </c>
      <c r="D202" s="16">
        <v>0</v>
      </c>
      <c r="E202" s="16">
        <f t="shared" si="41"/>
        <v>40000</v>
      </c>
      <c r="F202" s="16">
        <v>0</v>
      </c>
      <c r="G202" s="16">
        <v>0</v>
      </c>
      <c r="H202" s="16">
        <f t="shared" si="42"/>
        <v>40000</v>
      </c>
    </row>
    <row r="203" spans="1:8" s="9" customFormat="1" x14ac:dyDescent="0.2">
      <c r="A203" s="12">
        <v>599</v>
      </c>
      <c r="B203" s="13" t="s">
        <v>197</v>
      </c>
      <c r="C203" s="16">
        <v>0</v>
      </c>
      <c r="D203" s="16">
        <v>0</v>
      </c>
      <c r="E203" s="16">
        <f t="shared" si="41"/>
        <v>0</v>
      </c>
      <c r="F203" s="16">
        <v>0</v>
      </c>
      <c r="G203" s="16">
        <v>0</v>
      </c>
      <c r="H203" s="16">
        <f t="shared" si="42"/>
        <v>0</v>
      </c>
    </row>
    <row r="204" spans="1:8" s="9" customFormat="1" x14ac:dyDescent="0.2">
      <c r="A204" s="7">
        <v>6000</v>
      </c>
      <c r="B204" s="8" t="s">
        <v>198</v>
      </c>
      <c r="C204" s="19">
        <f>C205+C210+C216</f>
        <v>17087688.259999998</v>
      </c>
      <c r="D204" s="19">
        <f t="shared" ref="D204:H204" si="56">D205+D210+D216</f>
        <v>-3610147.77</v>
      </c>
      <c r="E204" s="19">
        <f t="shared" si="56"/>
        <v>13477540.49</v>
      </c>
      <c r="F204" s="19">
        <f t="shared" si="56"/>
        <v>0</v>
      </c>
      <c r="G204" s="19">
        <f t="shared" si="56"/>
        <v>0</v>
      </c>
      <c r="H204" s="19">
        <f t="shared" si="56"/>
        <v>13477540.49</v>
      </c>
    </row>
    <row r="205" spans="1:8" s="9" customFormat="1" x14ac:dyDescent="0.2">
      <c r="A205" s="10">
        <v>6100</v>
      </c>
      <c r="B205" s="11" t="s">
        <v>199</v>
      </c>
      <c r="C205" s="15">
        <f>SUM(C206:C209)</f>
        <v>7087688.2599999998</v>
      </c>
      <c r="D205" s="15">
        <f t="shared" ref="D205:H205" si="57">SUM(D206:D209)</f>
        <v>0</v>
      </c>
      <c r="E205" s="15">
        <f t="shared" si="57"/>
        <v>7087688.2599999998</v>
      </c>
      <c r="F205" s="15">
        <f t="shared" si="57"/>
        <v>0</v>
      </c>
      <c r="G205" s="15">
        <f t="shared" si="57"/>
        <v>0</v>
      </c>
      <c r="H205" s="15">
        <f t="shared" si="57"/>
        <v>7087688.2599999998</v>
      </c>
    </row>
    <row r="206" spans="1:8" s="9" customFormat="1" x14ac:dyDescent="0.2">
      <c r="A206" s="12">
        <v>611</v>
      </c>
      <c r="B206" s="13" t="s">
        <v>200</v>
      </c>
      <c r="C206" s="16">
        <v>0</v>
      </c>
      <c r="D206" s="16">
        <v>0</v>
      </c>
      <c r="E206" s="16">
        <f t="shared" si="41"/>
        <v>0</v>
      </c>
      <c r="F206" s="16">
        <v>0</v>
      </c>
      <c r="G206" s="16">
        <v>0</v>
      </c>
      <c r="H206" s="16">
        <f t="shared" si="42"/>
        <v>0</v>
      </c>
    </row>
    <row r="207" spans="1:8" s="9" customFormat="1" ht="25.5" x14ac:dyDescent="0.2">
      <c r="A207" s="12">
        <v>613</v>
      </c>
      <c r="B207" s="13" t="s">
        <v>239</v>
      </c>
      <c r="C207" s="16">
        <v>7087688.2599999998</v>
      </c>
      <c r="D207" s="16">
        <v>0</v>
      </c>
      <c r="E207" s="16">
        <f t="shared" si="41"/>
        <v>7087688.2599999998</v>
      </c>
      <c r="F207" s="16">
        <v>0</v>
      </c>
      <c r="G207" s="16">
        <v>0</v>
      </c>
      <c r="H207" s="16">
        <f t="shared" si="42"/>
        <v>7087688.2599999998</v>
      </c>
    </row>
    <row r="208" spans="1:8" s="9" customFormat="1" x14ac:dyDescent="0.2">
      <c r="A208" s="12">
        <v>614</v>
      </c>
      <c r="B208" s="13" t="s">
        <v>201</v>
      </c>
      <c r="C208" s="16">
        <v>0</v>
      </c>
      <c r="D208" s="16">
        <v>0</v>
      </c>
      <c r="E208" s="16">
        <f t="shared" si="41"/>
        <v>0</v>
      </c>
      <c r="F208" s="16">
        <v>0</v>
      </c>
      <c r="G208" s="16">
        <v>0</v>
      </c>
      <c r="H208" s="16">
        <f t="shared" si="42"/>
        <v>0</v>
      </c>
    </row>
    <row r="209" spans="1:8" s="9" customFormat="1" x14ac:dyDescent="0.2">
      <c r="A209" s="12">
        <v>617</v>
      </c>
      <c r="B209" s="13" t="s">
        <v>202</v>
      </c>
      <c r="C209" s="16">
        <v>0</v>
      </c>
      <c r="D209" s="16">
        <v>0</v>
      </c>
      <c r="E209" s="16">
        <f t="shared" si="41"/>
        <v>0</v>
      </c>
      <c r="F209" s="16">
        <v>0</v>
      </c>
      <c r="G209" s="16">
        <v>0</v>
      </c>
      <c r="H209" s="16">
        <f t="shared" si="42"/>
        <v>0</v>
      </c>
    </row>
    <row r="210" spans="1:8" s="9" customFormat="1" x14ac:dyDescent="0.2">
      <c r="A210" s="10">
        <v>6200</v>
      </c>
      <c r="B210" s="11" t="s">
        <v>203</v>
      </c>
      <c r="C210" s="15">
        <f>SUM(C211:C215)</f>
        <v>10000000</v>
      </c>
      <c r="D210" s="15">
        <f t="shared" ref="D210:H210" si="58">SUM(D211:D215)</f>
        <v>-3610147.77</v>
      </c>
      <c r="E210" s="15">
        <f t="shared" si="58"/>
        <v>6389852.2300000004</v>
      </c>
      <c r="F210" s="15">
        <f t="shared" si="58"/>
        <v>0</v>
      </c>
      <c r="G210" s="15">
        <f t="shared" si="58"/>
        <v>0</v>
      </c>
      <c r="H210" s="15">
        <f t="shared" si="58"/>
        <v>6389852.2300000004</v>
      </c>
    </row>
    <row r="211" spans="1:8" s="9" customFormat="1" x14ac:dyDescent="0.2">
      <c r="A211" s="12">
        <v>622</v>
      </c>
      <c r="B211" s="13" t="s">
        <v>200</v>
      </c>
      <c r="C211" s="16">
        <v>0</v>
      </c>
      <c r="D211" s="16">
        <v>0</v>
      </c>
      <c r="E211" s="16">
        <f t="shared" si="41"/>
        <v>0</v>
      </c>
      <c r="F211" s="16">
        <v>0</v>
      </c>
      <c r="G211" s="16">
        <v>0</v>
      </c>
      <c r="H211" s="16">
        <f t="shared" si="42"/>
        <v>0</v>
      </c>
    </row>
    <row r="212" spans="1:8" s="9" customFormat="1" ht="25.5" x14ac:dyDescent="0.2">
      <c r="A212" s="12">
        <v>623</v>
      </c>
      <c r="B212" s="13" t="s">
        <v>239</v>
      </c>
      <c r="C212" s="16">
        <v>10000000</v>
      </c>
      <c r="D212" s="16">
        <v>-3610147.77</v>
      </c>
      <c r="E212" s="16">
        <f t="shared" si="41"/>
        <v>6389852.2300000004</v>
      </c>
      <c r="F212" s="16">
        <v>0</v>
      </c>
      <c r="G212" s="16">
        <v>0</v>
      </c>
      <c r="H212" s="16">
        <f t="shared" si="42"/>
        <v>6389852.2300000004</v>
      </c>
    </row>
    <row r="213" spans="1:8" s="9" customFormat="1" x14ac:dyDescent="0.2">
      <c r="A213" s="12">
        <v>624</v>
      </c>
      <c r="B213" s="13" t="s">
        <v>201</v>
      </c>
      <c r="C213" s="16">
        <v>0</v>
      </c>
      <c r="D213" s="16">
        <v>0</v>
      </c>
      <c r="E213" s="16">
        <f t="shared" si="41"/>
        <v>0</v>
      </c>
      <c r="F213" s="16">
        <v>0</v>
      </c>
      <c r="G213" s="16">
        <v>0</v>
      </c>
      <c r="H213" s="16">
        <f t="shared" si="42"/>
        <v>0</v>
      </c>
    </row>
    <row r="214" spans="1:8" s="9" customFormat="1" x14ac:dyDescent="0.2">
      <c r="A214" s="12">
        <v>627</v>
      </c>
      <c r="B214" s="13" t="s">
        <v>202</v>
      </c>
      <c r="C214" s="16">
        <v>0</v>
      </c>
      <c r="D214" s="16">
        <v>0</v>
      </c>
      <c r="E214" s="16">
        <f t="shared" si="41"/>
        <v>0</v>
      </c>
      <c r="F214" s="16">
        <v>0</v>
      </c>
      <c r="G214" s="16">
        <v>0</v>
      </c>
      <c r="H214" s="16">
        <f t="shared" si="42"/>
        <v>0</v>
      </c>
    </row>
    <row r="215" spans="1:8" s="9" customFormat="1" x14ac:dyDescent="0.2">
      <c r="A215" s="12">
        <v>629</v>
      </c>
      <c r="B215" s="13" t="s">
        <v>204</v>
      </c>
      <c r="C215" s="16">
        <v>0</v>
      </c>
      <c r="D215" s="16">
        <v>0</v>
      </c>
      <c r="E215" s="16">
        <f t="shared" ref="E215:E240" si="59">C215+D215</f>
        <v>0</v>
      </c>
      <c r="F215" s="16">
        <v>0</v>
      </c>
      <c r="G215" s="16">
        <v>0</v>
      </c>
      <c r="H215" s="16">
        <f t="shared" ref="H215:H240" si="60">E215-F215</f>
        <v>0</v>
      </c>
    </row>
    <row r="216" spans="1:8" s="9" customFormat="1" x14ac:dyDescent="0.2">
      <c r="A216" s="10">
        <v>6300</v>
      </c>
      <c r="B216" s="11" t="s">
        <v>205</v>
      </c>
      <c r="C216" s="16">
        <v>0</v>
      </c>
      <c r="D216" s="15">
        <v>0</v>
      </c>
      <c r="E216" s="15">
        <f t="shared" si="59"/>
        <v>0</v>
      </c>
      <c r="F216" s="15">
        <v>0</v>
      </c>
      <c r="G216" s="15">
        <v>0</v>
      </c>
      <c r="H216" s="15">
        <f t="shared" si="60"/>
        <v>0</v>
      </c>
    </row>
    <row r="217" spans="1:8" s="9" customFormat="1" x14ac:dyDescent="0.2">
      <c r="A217" s="7">
        <v>7000</v>
      </c>
      <c r="B217" s="8" t="s">
        <v>206</v>
      </c>
      <c r="C217" s="19">
        <f>C218+C219+C220+C221+C222+C223+C224</f>
        <v>0</v>
      </c>
      <c r="D217" s="19">
        <f t="shared" ref="D217:H217" si="61">D218+D219+D220+D221+D222+D223+D224</f>
        <v>0</v>
      </c>
      <c r="E217" s="19">
        <f t="shared" si="61"/>
        <v>0</v>
      </c>
      <c r="F217" s="19">
        <f t="shared" si="61"/>
        <v>0</v>
      </c>
      <c r="G217" s="19">
        <f t="shared" si="61"/>
        <v>0</v>
      </c>
      <c r="H217" s="19">
        <f t="shared" si="61"/>
        <v>0</v>
      </c>
    </row>
    <row r="218" spans="1:8" s="9" customFormat="1" x14ac:dyDescent="0.2">
      <c r="A218" s="10">
        <v>7100</v>
      </c>
      <c r="B218" s="11" t="s">
        <v>207</v>
      </c>
      <c r="C218" s="15">
        <v>0</v>
      </c>
      <c r="D218" s="15">
        <v>0</v>
      </c>
      <c r="E218" s="15">
        <f t="shared" si="59"/>
        <v>0</v>
      </c>
      <c r="F218" s="15">
        <v>0</v>
      </c>
      <c r="G218" s="15">
        <v>0</v>
      </c>
      <c r="H218" s="15">
        <f t="shared" si="60"/>
        <v>0</v>
      </c>
    </row>
    <row r="219" spans="1:8" s="9" customFormat="1" x14ac:dyDescent="0.2">
      <c r="A219" s="10">
        <v>7200</v>
      </c>
      <c r="B219" s="11" t="s">
        <v>208</v>
      </c>
      <c r="C219" s="15">
        <v>0</v>
      </c>
      <c r="D219" s="15">
        <v>0</v>
      </c>
      <c r="E219" s="15">
        <f t="shared" si="59"/>
        <v>0</v>
      </c>
      <c r="F219" s="15">
        <v>0</v>
      </c>
      <c r="G219" s="15">
        <v>0</v>
      </c>
      <c r="H219" s="15">
        <f t="shared" si="60"/>
        <v>0</v>
      </c>
    </row>
    <row r="220" spans="1:8" s="9" customFormat="1" x14ac:dyDescent="0.2">
      <c r="A220" s="10">
        <v>7300</v>
      </c>
      <c r="B220" s="11" t="s">
        <v>209</v>
      </c>
      <c r="C220" s="15">
        <v>0</v>
      </c>
      <c r="D220" s="15">
        <v>0</v>
      </c>
      <c r="E220" s="15">
        <f t="shared" si="59"/>
        <v>0</v>
      </c>
      <c r="F220" s="15">
        <v>0</v>
      </c>
      <c r="G220" s="15">
        <v>0</v>
      </c>
      <c r="H220" s="15">
        <f t="shared" si="60"/>
        <v>0</v>
      </c>
    </row>
    <row r="221" spans="1:8" s="9" customFormat="1" x14ac:dyDescent="0.2">
      <c r="A221" s="10">
        <v>7400</v>
      </c>
      <c r="B221" s="11" t="s">
        <v>210</v>
      </c>
      <c r="C221" s="15">
        <v>0</v>
      </c>
      <c r="D221" s="15">
        <v>0</v>
      </c>
      <c r="E221" s="15">
        <f t="shared" si="59"/>
        <v>0</v>
      </c>
      <c r="F221" s="15">
        <v>0</v>
      </c>
      <c r="G221" s="15">
        <v>0</v>
      </c>
      <c r="H221" s="15">
        <f t="shared" si="60"/>
        <v>0</v>
      </c>
    </row>
    <row r="222" spans="1:8" s="9" customFormat="1" x14ac:dyDescent="0.2">
      <c r="A222" s="10">
        <v>7500</v>
      </c>
      <c r="B222" s="11" t="s">
        <v>211</v>
      </c>
      <c r="C222" s="15">
        <v>0</v>
      </c>
      <c r="D222" s="15">
        <v>0</v>
      </c>
      <c r="E222" s="15">
        <f t="shared" si="59"/>
        <v>0</v>
      </c>
      <c r="F222" s="15">
        <v>0</v>
      </c>
      <c r="G222" s="15">
        <v>0</v>
      </c>
      <c r="H222" s="15">
        <f t="shared" si="60"/>
        <v>0</v>
      </c>
    </row>
    <row r="223" spans="1:8" s="9" customFormat="1" x14ac:dyDescent="0.2">
      <c r="A223" s="10">
        <v>7600</v>
      </c>
      <c r="B223" s="11" t="s">
        <v>212</v>
      </c>
      <c r="C223" s="15">
        <v>0</v>
      </c>
      <c r="D223" s="15">
        <v>0</v>
      </c>
      <c r="E223" s="15">
        <f t="shared" si="59"/>
        <v>0</v>
      </c>
      <c r="F223" s="15">
        <v>0</v>
      </c>
      <c r="G223" s="15">
        <v>0</v>
      </c>
      <c r="H223" s="15">
        <f t="shared" si="60"/>
        <v>0</v>
      </c>
    </row>
    <row r="224" spans="1:8" s="9" customFormat="1" x14ac:dyDescent="0.2">
      <c r="A224" s="10">
        <v>7900</v>
      </c>
      <c r="B224" s="11" t="s">
        <v>213</v>
      </c>
      <c r="C224" s="15">
        <v>0</v>
      </c>
      <c r="D224" s="15">
        <v>0</v>
      </c>
      <c r="E224" s="15">
        <f t="shared" si="59"/>
        <v>0</v>
      </c>
      <c r="F224" s="15">
        <v>0</v>
      </c>
      <c r="G224" s="15">
        <v>0</v>
      </c>
      <c r="H224" s="15">
        <f t="shared" si="60"/>
        <v>0</v>
      </c>
    </row>
    <row r="225" spans="1:8" s="9" customFormat="1" x14ac:dyDescent="0.2">
      <c r="A225" s="7">
        <v>8000</v>
      </c>
      <c r="B225" s="8" t="s">
        <v>214</v>
      </c>
      <c r="C225" s="19">
        <f>C226+C227+C228</f>
        <v>0</v>
      </c>
      <c r="D225" s="19">
        <f t="shared" ref="D225:H225" si="62">D226+D227+D228</f>
        <v>0</v>
      </c>
      <c r="E225" s="19">
        <f t="shared" si="62"/>
        <v>0</v>
      </c>
      <c r="F225" s="19">
        <f t="shared" si="62"/>
        <v>0</v>
      </c>
      <c r="G225" s="19">
        <f t="shared" si="62"/>
        <v>0</v>
      </c>
      <c r="H225" s="19">
        <f t="shared" si="62"/>
        <v>0</v>
      </c>
    </row>
    <row r="226" spans="1:8" s="9" customFormat="1" x14ac:dyDescent="0.2">
      <c r="A226" s="10">
        <v>8100</v>
      </c>
      <c r="B226" s="11" t="s">
        <v>215</v>
      </c>
      <c r="C226" s="15">
        <v>0</v>
      </c>
      <c r="D226" s="15">
        <v>0</v>
      </c>
      <c r="E226" s="15">
        <f t="shared" si="59"/>
        <v>0</v>
      </c>
      <c r="F226" s="15">
        <v>0</v>
      </c>
      <c r="G226" s="15">
        <v>0</v>
      </c>
      <c r="H226" s="15">
        <f t="shared" si="60"/>
        <v>0</v>
      </c>
    </row>
    <row r="227" spans="1:8" s="9" customFormat="1" x14ac:dyDescent="0.2">
      <c r="A227" s="10">
        <v>8300</v>
      </c>
      <c r="B227" s="11" t="s">
        <v>216</v>
      </c>
      <c r="C227" s="15">
        <v>0</v>
      </c>
      <c r="D227" s="15">
        <v>0</v>
      </c>
      <c r="E227" s="15">
        <f t="shared" si="59"/>
        <v>0</v>
      </c>
      <c r="F227" s="15">
        <v>0</v>
      </c>
      <c r="G227" s="15">
        <v>0</v>
      </c>
      <c r="H227" s="15">
        <f t="shared" si="60"/>
        <v>0</v>
      </c>
    </row>
    <row r="228" spans="1:8" s="9" customFormat="1" x14ac:dyDescent="0.2">
      <c r="A228" s="10">
        <v>8500</v>
      </c>
      <c r="B228" s="11" t="s">
        <v>217</v>
      </c>
      <c r="C228" s="15">
        <f>SUM(C229)</f>
        <v>0</v>
      </c>
      <c r="D228" s="15">
        <f t="shared" ref="D228:H228" si="63">SUM(D229)</f>
        <v>0</v>
      </c>
      <c r="E228" s="15">
        <f t="shared" si="63"/>
        <v>0</v>
      </c>
      <c r="F228" s="15">
        <f t="shared" si="63"/>
        <v>0</v>
      </c>
      <c r="G228" s="15">
        <v>0</v>
      </c>
      <c r="H228" s="15">
        <f t="shared" si="63"/>
        <v>0</v>
      </c>
    </row>
    <row r="229" spans="1:8" s="9" customFormat="1" x14ac:dyDescent="0.2">
      <c r="A229" s="12">
        <v>851</v>
      </c>
      <c r="B229" s="13" t="s">
        <v>218</v>
      </c>
      <c r="C229" s="16">
        <v>0</v>
      </c>
      <c r="D229" s="16">
        <v>0</v>
      </c>
      <c r="E229" s="16">
        <f t="shared" si="59"/>
        <v>0</v>
      </c>
      <c r="F229" s="16">
        <v>0</v>
      </c>
      <c r="G229" s="16">
        <v>0</v>
      </c>
      <c r="H229" s="16">
        <f t="shared" si="60"/>
        <v>0</v>
      </c>
    </row>
    <row r="230" spans="1:8" s="9" customFormat="1" x14ac:dyDescent="0.2">
      <c r="A230" s="7">
        <v>9000</v>
      </c>
      <c r="B230" s="8" t="s">
        <v>219</v>
      </c>
      <c r="C230" s="19">
        <f>C231+C233+C235+C236+C237+C238+C239</f>
        <v>32714227.399999999</v>
      </c>
      <c r="D230" s="19">
        <f t="shared" ref="D230:H230" si="64">D231+D233+D235+D236+D237+D238+D239</f>
        <v>251010.37</v>
      </c>
      <c r="E230" s="19">
        <f t="shared" si="64"/>
        <v>32965237.77</v>
      </c>
      <c r="F230" s="19">
        <f t="shared" si="64"/>
        <v>22897152.780000001</v>
      </c>
      <c r="G230" s="19">
        <f t="shared" si="64"/>
        <v>22897152.780000001</v>
      </c>
      <c r="H230" s="19">
        <f t="shared" si="64"/>
        <v>10068084.989999998</v>
      </c>
    </row>
    <row r="231" spans="1:8" s="9" customFormat="1" x14ac:dyDescent="0.2">
      <c r="A231" s="10">
        <v>9100</v>
      </c>
      <c r="B231" s="11" t="s">
        <v>220</v>
      </c>
      <c r="C231" s="15">
        <f>SUM(C232)</f>
        <v>14500000</v>
      </c>
      <c r="D231" s="15">
        <f t="shared" ref="D231:H231" si="65">SUM(D232)</f>
        <v>0</v>
      </c>
      <c r="E231" s="15">
        <f t="shared" si="65"/>
        <v>14500000</v>
      </c>
      <c r="F231" s="15">
        <f t="shared" si="65"/>
        <v>10203220.470000001</v>
      </c>
      <c r="G231" s="15">
        <f t="shared" si="65"/>
        <v>10203220.470000001</v>
      </c>
      <c r="H231" s="15">
        <f t="shared" si="65"/>
        <v>4296779.5299999993</v>
      </c>
    </row>
    <row r="232" spans="1:8" s="9" customFormat="1" x14ac:dyDescent="0.2">
      <c r="A232" s="12">
        <v>911</v>
      </c>
      <c r="B232" s="13" t="s">
        <v>221</v>
      </c>
      <c r="C232" s="16">
        <v>14500000</v>
      </c>
      <c r="D232" s="16">
        <v>0</v>
      </c>
      <c r="E232" s="16">
        <f t="shared" si="59"/>
        <v>14500000</v>
      </c>
      <c r="F232" s="16">
        <v>10203220.470000001</v>
      </c>
      <c r="G232" s="16">
        <v>10203220.470000001</v>
      </c>
      <c r="H232" s="16">
        <f t="shared" si="60"/>
        <v>4296779.5299999993</v>
      </c>
    </row>
    <row r="233" spans="1:8" s="9" customFormat="1" x14ac:dyDescent="0.2">
      <c r="A233" s="10">
        <v>9200</v>
      </c>
      <c r="B233" s="11" t="s">
        <v>222</v>
      </c>
      <c r="C233" s="15">
        <f>SUM(C234)</f>
        <v>876000</v>
      </c>
      <c r="D233" s="15">
        <f t="shared" ref="D233:H233" si="66">SUM(D234)</f>
        <v>251010.37</v>
      </c>
      <c r="E233" s="15">
        <f t="shared" si="66"/>
        <v>1127010.3700000001</v>
      </c>
      <c r="F233" s="15">
        <f t="shared" si="66"/>
        <v>1127010.3700000001</v>
      </c>
      <c r="G233" s="15">
        <f t="shared" si="66"/>
        <v>1127010.3700000001</v>
      </c>
      <c r="H233" s="15">
        <f t="shared" si="66"/>
        <v>0</v>
      </c>
    </row>
    <row r="234" spans="1:8" s="9" customFormat="1" x14ac:dyDescent="0.2">
      <c r="A234" s="12">
        <v>921</v>
      </c>
      <c r="B234" s="13" t="s">
        <v>223</v>
      </c>
      <c r="C234" s="16">
        <v>876000</v>
      </c>
      <c r="D234" s="16">
        <v>251010.37</v>
      </c>
      <c r="E234" s="16">
        <f t="shared" si="59"/>
        <v>1127010.3700000001</v>
      </c>
      <c r="F234" s="16">
        <v>1127010.3700000001</v>
      </c>
      <c r="G234" s="16">
        <v>1127010.3700000001</v>
      </c>
      <c r="H234" s="16">
        <f t="shared" si="60"/>
        <v>0</v>
      </c>
    </row>
    <row r="235" spans="1:8" s="9" customFormat="1" x14ac:dyDescent="0.2">
      <c r="A235" s="10">
        <v>9300</v>
      </c>
      <c r="B235" s="11" t="s">
        <v>224</v>
      </c>
      <c r="C235" s="15">
        <v>0</v>
      </c>
      <c r="D235" s="15">
        <v>0</v>
      </c>
      <c r="E235" s="15">
        <f t="shared" si="59"/>
        <v>0</v>
      </c>
      <c r="F235" s="15">
        <v>0</v>
      </c>
      <c r="G235" s="15">
        <v>0</v>
      </c>
      <c r="H235" s="15">
        <f t="shared" si="60"/>
        <v>0</v>
      </c>
    </row>
    <row r="236" spans="1:8" s="9" customFormat="1" x14ac:dyDescent="0.2">
      <c r="A236" s="10">
        <v>9400</v>
      </c>
      <c r="B236" s="11" t="s">
        <v>225</v>
      </c>
      <c r="C236" s="15">
        <v>0</v>
      </c>
      <c r="D236" s="15">
        <v>0</v>
      </c>
      <c r="E236" s="15">
        <f t="shared" si="59"/>
        <v>0</v>
      </c>
      <c r="F236" s="15">
        <v>0</v>
      </c>
      <c r="G236" s="15">
        <v>0</v>
      </c>
      <c r="H236" s="15">
        <f t="shared" si="60"/>
        <v>0</v>
      </c>
    </row>
    <row r="237" spans="1:8" s="9" customFormat="1" x14ac:dyDescent="0.2">
      <c r="A237" s="10">
        <v>9500</v>
      </c>
      <c r="B237" s="11" t="s">
        <v>226</v>
      </c>
      <c r="C237" s="15">
        <v>0</v>
      </c>
      <c r="D237" s="15">
        <v>0</v>
      </c>
      <c r="E237" s="15">
        <f t="shared" si="59"/>
        <v>0</v>
      </c>
      <c r="F237" s="15">
        <v>0</v>
      </c>
      <c r="G237" s="15">
        <v>0</v>
      </c>
      <c r="H237" s="15">
        <f t="shared" si="60"/>
        <v>0</v>
      </c>
    </row>
    <row r="238" spans="1:8" s="9" customFormat="1" x14ac:dyDescent="0.2">
      <c r="A238" s="10">
        <v>9600</v>
      </c>
      <c r="B238" s="11" t="s">
        <v>227</v>
      </c>
      <c r="C238" s="15">
        <v>0</v>
      </c>
      <c r="D238" s="15">
        <v>0</v>
      </c>
      <c r="E238" s="15">
        <f t="shared" si="59"/>
        <v>0</v>
      </c>
      <c r="F238" s="15">
        <v>0</v>
      </c>
      <c r="G238" s="15">
        <v>0</v>
      </c>
      <c r="H238" s="15">
        <f t="shared" si="60"/>
        <v>0</v>
      </c>
    </row>
    <row r="239" spans="1:8" s="9" customFormat="1" x14ac:dyDescent="0.2">
      <c r="A239" s="10">
        <v>9900</v>
      </c>
      <c r="B239" s="11" t="s">
        <v>228</v>
      </c>
      <c r="C239" s="15">
        <f>SUM(C240)</f>
        <v>17338227.399999999</v>
      </c>
      <c r="D239" s="15">
        <f t="shared" ref="D239:H239" si="67">SUM(D240)</f>
        <v>0</v>
      </c>
      <c r="E239" s="15">
        <f t="shared" si="67"/>
        <v>17338227.399999999</v>
      </c>
      <c r="F239" s="15">
        <f t="shared" si="67"/>
        <v>11566921.939999999</v>
      </c>
      <c r="G239" s="15">
        <f t="shared" si="67"/>
        <v>11566921.939999999</v>
      </c>
      <c r="H239" s="15">
        <f t="shared" si="67"/>
        <v>5771305.459999999</v>
      </c>
    </row>
    <row r="240" spans="1:8" s="9" customFormat="1" x14ac:dyDescent="0.2">
      <c r="A240" s="20">
        <v>991</v>
      </c>
      <c r="B240" s="21" t="s">
        <v>229</v>
      </c>
      <c r="C240" s="22">
        <v>17338227.399999999</v>
      </c>
      <c r="D240" s="16">
        <v>0</v>
      </c>
      <c r="E240" s="22">
        <f t="shared" si="59"/>
        <v>17338227.399999999</v>
      </c>
      <c r="F240" s="16">
        <v>11566921.939999999</v>
      </c>
      <c r="G240" s="16">
        <v>11566921.939999999</v>
      </c>
      <c r="H240" s="22">
        <f t="shared" si="60"/>
        <v>5771305.459999999</v>
      </c>
    </row>
    <row r="241" spans="1:8" s="9" customFormat="1" x14ac:dyDescent="0.2">
      <c r="A241" s="29" t="s">
        <v>230</v>
      </c>
      <c r="B241" s="30"/>
      <c r="C241" s="28">
        <f>C9+C36+C86+C154+C168+C204+C217+C225+C230</f>
        <v>385293942.20999998</v>
      </c>
      <c r="D241" s="28">
        <f t="shared" ref="D241:H241" si="68">D9+D36+D86+D154+D168+D204+D217+D225+D230</f>
        <v>-1.0477378964424133E-9</v>
      </c>
      <c r="E241" s="28">
        <f t="shared" si="68"/>
        <v>385293942.20999998</v>
      </c>
      <c r="F241" s="28">
        <f t="shared" si="68"/>
        <v>236606026.30999997</v>
      </c>
      <c r="G241" s="28">
        <f t="shared" si="68"/>
        <v>216448905.16000003</v>
      </c>
      <c r="H241" s="28">
        <f t="shared" si="68"/>
        <v>148687915.90000004</v>
      </c>
    </row>
    <row r="242" spans="1:8" s="9" customFormat="1" x14ac:dyDescent="0.2">
      <c r="A242" s="44"/>
      <c r="B242" s="44"/>
      <c r="C242" s="45"/>
      <c r="D242" s="45"/>
      <c r="E242" s="45"/>
      <c r="F242" s="45"/>
      <c r="G242" s="45"/>
      <c r="H242" s="45"/>
    </row>
    <row r="243" spans="1:8" s="9" customFormat="1" x14ac:dyDescent="0.2">
      <c r="A243" s="44"/>
      <c r="B243" s="44"/>
      <c r="C243" s="45"/>
      <c r="D243" s="45"/>
      <c r="E243" s="45"/>
      <c r="F243" s="45"/>
      <c r="G243" s="45"/>
      <c r="H243" s="45"/>
    </row>
    <row r="244" spans="1:8" s="9" customFormat="1" x14ac:dyDescent="0.2">
      <c r="A244" s="44"/>
      <c r="B244" s="44"/>
      <c r="C244" s="45"/>
      <c r="D244" s="45"/>
      <c r="E244" s="45"/>
      <c r="F244" s="45"/>
      <c r="G244" s="45"/>
      <c r="H244" s="45"/>
    </row>
    <row r="245" spans="1:8" s="9" customFormat="1" x14ac:dyDescent="0.2">
      <c r="A245" s="44"/>
      <c r="B245" s="44"/>
      <c r="C245" s="45"/>
      <c r="D245" s="45"/>
      <c r="E245" s="45"/>
      <c r="F245" s="45"/>
      <c r="G245" s="45"/>
      <c r="H245" s="45"/>
    </row>
    <row r="252" spans="1:8" ht="14.25" customHeight="1" x14ac:dyDescent="0.2"/>
  </sheetData>
  <autoFilter ref="A9:H241" xr:uid="{00000000-0009-0000-0000-000000000000}"/>
  <mergeCells count="8">
    <mergeCell ref="A241:B24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15748031496062992" right="0.15748031496062992" top="0.27559055118110237" bottom="0.51181102362204722" header="0.31496062992125984" footer="0.31496062992125984"/>
  <pageSetup scale="83" fitToHeight="0" orientation="landscape" r:id="rId1"/>
  <headerFooter>
    <oddHeader>&amp;L&amp;"Arial,Normal"&amp;8Estados e Informes Presupuestarios&amp;R&amp;"Arial,Normal"&amp;8 09.1.1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09.1.1</vt:lpstr>
      <vt:lpstr>'09.1.1'!Área_de_impresión</vt:lpstr>
      <vt:lpstr>'09.1.1'!Títulos_a_imprimir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2019-10-04T18:24:14Z</cp:lastPrinted>
  <dcterms:created xsi:type="dcterms:W3CDTF">2019-03-27T18:53:15Z</dcterms:created>
  <dcterms:modified xsi:type="dcterms:W3CDTF">2019-10-04T18:24:32Z</dcterms:modified>
</cp:coreProperties>
</file>