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1 Estados e Información Contable\"/>
    </mc:Choice>
  </mc:AlternateContent>
  <bookViews>
    <workbookView xWindow="-120" yWindow="-120" windowWidth="20730" windowHeight="11160" tabRatio="851"/>
  </bookViews>
  <sheets>
    <sheet name="02.1" sheetId="23" r:id="rId1"/>
  </sheets>
  <definedNames>
    <definedName name="ANEXO" localSheetId="0">#REF!</definedName>
    <definedName name="ANEXO">#REF!</definedName>
    <definedName name="_xlnm.Print_Area" localSheetId="0">'02.1'!$A$1:$O$165</definedName>
    <definedName name="_xlnm.Print_Titles" localSheetId="0">'02.1'!$1:$7</definedName>
    <definedName name="X" localSheetId="0">#REF!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23" l="1"/>
  <c r="O41" i="23" l="1"/>
  <c r="O40" i="23"/>
  <c r="O39" i="23"/>
  <c r="O37" i="23"/>
  <c r="O36" i="23" s="1"/>
  <c r="O126" i="23"/>
  <c r="O125" i="23" s="1"/>
  <c r="O124" i="23" s="1"/>
  <c r="D125" i="23"/>
  <c r="D124" i="23" s="1"/>
  <c r="E125" i="23"/>
  <c r="E124" i="23" s="1"/>
  <c r="F125" i="23"/>
  <c r="F124" i="23" s="1"/>
  <c r="G125" i="23"/>
  <c r="H125" i="23"/>
  <c r="I125" i="23"/>
  <c r="J125" i="23"/>
  <c r="K125" i="23"/>
  <c r="L125" i="23"/>
  <c r="M125" i="23"/>
  <c r="N125" i="23"/>
  <c r="C125" i="23"/>
  <c r="C124" i="23" s="1"/>
  <c r="F119" i="23"/>
  <c r="C119" i="23"/>
  <c r="C116" i="23"/>
  <c r="C107" i="23"/>
  <c r="N107" i="23"/>
  <c r="D107" i="23"/>
  <c r="E107" i="23"/>
  <c r="F107" i="23"/>
  <c r="G107" i="23"/>
  <c r="H107" i="23"/>
  <c r="I107" i="23"/>
  <c r="J107" i="23"/>
  <c r="K107" i="23"/>
  <c r="L107" i="23"/>
  <c r="M107" i="23"/>
  <c r="O122" i="23"/>
  <c r="O121" i="23"/>
  <c r="O120" i="23"/>
  <c r="D119" i="23"/>
  <c r="E119" i="23"/>
  <c r="G119" i="23"/>
  <c r="H119" i="23"/>
  <c r="I119" i="23"/>
  <c r="J119" i="23"/>
  <c r="K119" i="23"/>
  <c r="L119" i="23"/>
  <c r="M119" i="23"/>
  <c r="N119" i="23"/>
  <c r="O118" i="23"/>
  <c r="O117" i="23"/>
  <c r="J116" i="23"/>
  <c r="D116" i="23"/>
  <c r="E116" i="23"/>
  <c r="F116" i="23"/>
  <c r="G116" i="23"/>
  <c r="H116" i="23"/>
  <c r="I116" i="23"/>
  <c r="K116" i="23"/>
  <c r="L116" i="23"/>
  <c r="M116" i="23"/>
  <c r="N116" i="23"/>
  <c r="O115" i="23"/>
  <c r="O114" i="23"/>
  <c r="O113" i="23"/>
  <c r="O112" i="23"/>
  <c r="O111" i="23"/>
  <c r="O110" i="23"/>
  <c r="O109" i="23"/>
  <c r="O108" i="23"/>
  <c r="O104" i="23"/>
  <c r="O103" i="23" s="1"/>
  <c r="O102" i="23"/>
  <c r="O101" i="23" s="1"/>
  <c r="O100" i="23"/>
  <c r="O99" i="23" s="1"/>
  <c r="O98" i="23"/>
  <c r="O97" i="23" s="1"/>
  <c r="O94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N101" i="23"/>
  <c r="M101" i="23"/>
  <c r="L101" i="23"/>
  <c r="K101" i="23"/>
  <c r="J101" i="23"/>
  <c r="I101" i="23"/>
  <c r="H101" i="23"/>
  <c r="G101" i="23"/>
  <c r="F101" i="23"/>
  <c r="E101" i="23"/>
  <c r="D101" i="23"/>
  <c r="C101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D97" i="23"/>
  <c r="E97" i="23"/>
  <c r="F97" i="23"/>
  <c r="G97" i="23"/>
  <c r="H97" i="23"/>
  <c r="I97" i="23"/>
  <c r="J97" i="23"/>
  <c r="K97" i="23"/>
  <c r="L97" i="23"/>
  <c r="M97" i="23"/>
  <c r="N97" i="23"/>
  <c r="C97" i="23"/>
  <c r="O93" i="23"/>
  <c r="D92" i="23"/>
  <c r="D91" i="23" s="1"/>
  <c r="E92" i="23"/>
  <c r="E91" i="23" s="1"/>
  <c r="F92" i="23"/>
  <c r="F91" i="23" s="1"/>
  <c r="G92" i="23"/>
  <c r="G91" i="23" s="1"/>
  <c r="H92" i="23"/>
  <c r="H91" i="23" s="1"/>
  <c r="I92" i="23"/>
  <c r="I91" i="23" s="1"/>
  <c r="J92" i="23"/>
  <c r="J91" i="23" s="1"/>
  <c r="K92" i="23"/>
  <c r="K91" i="23" s="1"/>
  <c r="L92" i="23"/>
  <c r="L91" i="23" s="1"/>
  <c r="M92" i="23"/>
  <c r="M91" i="23" s="1"/>
  <c r="N92" i="23"/>
  <c r="N91" i="23" s="1"/>
  <c r="C92" i="23"/>
  <c r="C91" i="23" s="1"/>
  <c r="O89" i="23"/>
  <c r="O88" i="23" s="1"/>
  <c r="O87" i="23"/>
  <c r="O86" i="23"/>
  <c r="O85" i="23"/>
  <c r="O83" i="23"/>
  <c r="O82" i="23"/>
  <c r="O81" i="23"/>
  <c r="O80" i="23"/>
  <c r="O78" i="23"/>
  <c r="O77" i="23"/>
  <c r="D88" i="23"/>
  <c r="E88" i="23"/>
  <c r="F88" i="23"/>
  <c r="G88" i="23"/>
  <c r="H88" i="23"/>
  <c r="I88" i="23"/>
  <c r="J88" i="23"/>
  <c r="K88" i="23"/>
  <c r="L88" i="23"/>
  <c r="M88" i="23"/>
  <c r="N88" i="23"/>
  <c r="C88" i="23"/>
  <c r="D84" i="23"/>
  <c r="E84" i="23"/>
  <c r="F84" i="23"/>
  <c r="G84" i="23"/>
  <c r="H84" i="23"/>
  <c r="I84" i="23"/>
  <c r="J84" i="23"/>
  <c r="K84" i="23"/>
  <c r="L84" i="23"/>
  <c r="M84" i="23"/>
  <c r="N84" i="23"/>
  <c r="C84" i="23"/>
  <c r="D79" i="23"/>
  <c r="E79" i="23"/>
  <c r="F79" i="23"/>
  <c r="G79" i="23"/>
  <c r="H79" i="23"/>
  <c r="I79" i="23"/>
  <c r="J79" i="23"/>
  <c r="K79" i="23"/>
  <c r="L79" i="23"/>
  <c r="M79" i="23"/>
  <c r="N79" i="23"/>
  <c r="C79" i="23"/>
  <c r="D76" i="23"/>
  <c r="E76" i="23"/>
  <c r="E75" i="23" s="1"/>
  <c r="F76" i="23"/>
  <c r="G76" i="23"/>
  <c r="G75" i="23" s="1"/>
  <c r="H76" i="23"/>
  <c r="I76" i="23"/>
  <c r="J76" i="23"/>
  <c r="K76" i="23"/>
  <c r="K75" i="23" s="1"/>
  <c r="L76" i="23"/>
  <c r="M76" i="23"/>
  <c r="M75" i="23" s="1"/>
  <c r="N76" i="23"/>
  <c r="C76" i="23"/>
  <c r="C75" i="23" s="1"/>
  <c r="K64" i="23"/>
  <c r="O73" i="23"/>
  <c r="O72" i="23"/>
  <c r="O71" i="23"/>
  <c r="O70" i="23"/>
  <c r="O69" i="23"/>
  <c r="O68" i="23"/>
  <c r="O67" i="23"/>
  <c r="O66" i="23"/>
  <c r="O65" i="23"/>
  <c r="D64" i="23"/>
  <c r="E64" i="23"/>
  <c r="F64" i="23"/>
  <c r="G64" i="23"/>
  <c r="H64" i="23"/>
  <c r="I64" i="23"/>
  <c r="J64" i="23"/>
  <c r="L64" i="23"/>
  <c r="M64" i="23"/>
  <c r="N64" i="23"/>
  <c r="C64" i="23"/>
  <c r="O63" i="23"/>
  <c r="O62" i="23"/>
  <c r="O61" i="23"/>
  <c r="O60" i="23"/>
  <c r="O59" i="23"/>
  <c r="O58" i="23"/>
  <c r="O57" i="23"/>
  <c r="O56" i="23"/>
  <c r="O55" i="23"/>
  <c r="O53" i="23"/>
  <c r="N54" i="23"/>
  <c r="C54" i="23"/>
  <c r="O52" i="23"/>
  <c r="O51" i="23"/>
  <c r="O50" i="23"/>
  <c r="O49" i="23"/>
  <c r="O48" i="23"/>
  <c r="N47" i="23"/>
  <c r="I47" i="23"/>
  <c r="J47" i="23"/>
  <c r="K47" i="23"/>
  <c r="L47" i="23"/>
  <c r="M47" i="23"/>
  <c r="C47" i="23"/>
  <c r="L54" i="23"/>
  <c r="M54" i="23"/>
  <c r="D54" i="23"/>
  <c r="E54" i="23"/>
  <c r="F54" i="23"/>
  <c r="G54" i="23"/>
  <c r="H54" i="23"/>
  <c r="I54" i="23"/>
  <c r="J54" i="23"/>
  <c r="C38" i="23"/>
  <c r="O38" i="23" l="1"/>
  <c r="O35" i="23" s="1"/>
  <c r="I75" i="23"/>
  <c r="O116" i="23"/>
  <c r="E106" i="23"/>
  <c r="C46" i="23"/>
  <c r="C96" i="23"/>
  <c r="C106" i="23"/>
  <c r="I106" i="23"/>
  <c r="H106" i="23"/>
  <c r="O119" i="23"/>
  <c r="G106" i="23"/>
  <c r="N106" i="23"/>
  <c r="O107" i="23"/>
  <c r="M106" i="23"/>
  <c r="D106" i="23"/>
  <c r="L106" i="23"/>
  <c r="K106" i="23"/>
  <c r="J106" i="23"/>
  <c r="F106" i="23"/>
  <c r="K96" i="23"/>
  <c r="G96" i="23"/>
  <c r="L96" i="23"/>
  <c r="H96" i="23"/>
  <c r="D96" i="23"/>
  <c r="F96" i="23"/>
  <c r="J96" i="23"/>
  <c r="N96" i="23"/>
  <c r="M96" i="23"/>
  <c r="I96" i="23"/>
  <c r="E96" i="23"/>
  <c r="O96" i="23"/>
  <c r="L75" i="23"/>
  <c r="D75" i="23"/>
  <c r="H75" i="23"/>
  <c r="N75" i="23"/>
  <c r="J75" i="23"/>
  <c r="F75" i="23"/>
  <c r="O92" i="23"/>
  <c r="O91" i="23" s="1"/>
  <c r="O76" i="23"/>
  <c r="I46" i="23"/>
  <c r="O79" i="23"/>
  <c r="O84" i="23"/>
  <c r="O64" i="23"/>
  <c r="O47" i="23"/>
  <c r="L46" i="23"/>
  <c r="J46" i="23"/>
  <c r="K46" i="23"/>
  <c r="N46" i="23"/>
  <c r="M46" i="23"/>
  <c r="O54" i="23"/>
  <c r="D38" i="23"/>
  <c r="E38" i="23"/>
  <c r="F38" i="23"/>
  <c r="G38" i="23"/>
  <c r="H38" i="23"/>
  <c r="I38" i="23"/>
  <c r="J38" i="23"/>
  <c r="K38" i="23"/>
  <c r="L38" i="23"/>
  <c r="M38" i="23"/>
  <c r="N38" i="23"/>
  <c r="D36" i="23"/>
  <c r="E36" i="23"/>
  <c r="F36" i="23"/>
  <c r="G36" i="23"/>
  <c r="H36" i="23"/>
  <c r="I36" i="23"/>
  <c r="J36" i="23"/>
  <c r="K36" i="23"/>
  <c r="L36" i="23"/>
  <c r="M36" i="23"/>
  <c r="N36" i="23"/>
  <c r="C36" i="23"/>
  <c r="C35" i="23" s="1"/>
  <c r="O33" i="23"/>
  <c r="O32" i="23"/>
  <c r="O31" i="23"/>
  <c r="O30" i="23"/>
  <c r="D29" i="23"/>
  <c r="E29" i="23"/>
  <c r="F29" i="23"/>
  <c r="G29" i="23"/>
  <c r="H29" i="23"/>
  <c r="I29" i="23"/>
  <c r="J29" i="23"/>
  <c r="K29" i="23"/>
  <c r="L29" i="23"/>
  <c r="M29" i="23"/>
  <c r="N29" i="23"/>
  <c r="C29" i="23"/>
  <c r="D27" i="23"/>
  <c r="E27" i="23"/>
  <c r="F27" i="23"/>
  <c r="G27" i="23"/>
  <c r="H27" i="23"/>
  <c r="I27" i="23"/>
  <c r="I26" i="23" s="1"/>
  <c r="J27" i="23"/>
  <c r="K27" i="23"/>
  <c r="L27" i="23"/>
  <c r="L26" i="23" s="1"/>
  <c r="M27" i="23"/>
  <c r="N27" i="23"/>
  <c r="C27" i="23"/>
  <c r="C26" i="23" s="1"/>
  <c r="O28" i="23"/>
  <c r="D47" i="23"/>
  <c r="D46" i="23" s="1"/>
  <c r="E47" i="23"/>
  <c r="E46" i="23" s="1"/>
  <c r="F47" i="23"/>
  <c r="F46" i="23" s="1"/>
  <c r="G47" i="23"/>
  <c r="G46" i="23" s="1"/>
  <c r="H47" i="23"/>
  <c r="H46" i="23" s="1"/>
  <c r="O24" i="23"/>
  <c r="O23" i="23"/>
  <c r="O22" i="23"/>
  <c r="O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O19" i="23"/>
  <c r="O18" i="23" s="1"/>
  <c r="O17" i="23"/>
  <c r="O16" i="23"/>
  <c r="O15" i="23"/>
  <c r="O12" i="23"/>
  <c r="O13" i="23"/>
  <c r="O11" i="23"/>
  <c r="D18" i="23"/>
  <c r="E18" i="23"/>
  <c r="F18" i="23"/>
  <c r="G18" i="23"/>
  <c r="H18" i="23"/>
  <c r="I18" i="23"/>
  <c r="J18" i="23"/>
  <c r="K18" i="23"/>
  <c r="L18" i="23"/>
  <c r="M18" i="23"/>
  <c r="N18" i="23"/>
  <c r="C18" i="23"/>
  <c r="D14" i="23"/>
  <c r="E14" i="23"/>
  <c r="F14" i="23"/>
  <c r="G14" i="23"/>
  <c r="H14" i="23"/>
  <c r="I14" i="23"/>
  <c r="J14" i="23"/>
  <c r="K14" i="23"/>
  <c r="L14" i="23"/>
  <c r="M14" i="23"/>
  <c r="N14" i="23"/>
  <c r="C14" i="23"/>
  <c r="D10" i="23"/>
  <c r="E10" i="23"/>
  <c r="F10" i="23"/>
  <c r="G10" i="23"/>
  <c r="H10" i="23"/>
  <c r="I10" i="23"/>
  <c r="J10" i="23"/>
  <c r="K10" i="23"/>
  <c r="L10" i="23"/>
  <c r="M10" i="23"/>
  <c r="N10" i="23"/>
  <c r="C10" i="23"/>
  <c r="G124" i="23"/>
  <c r="H124" i="23"/>
  <c r="I124" i="23"/>
  <c r="J124" i="23"/>
  <c r="K124" i="23"/>
  <c r="L124" i="23"/>
  <c r="M124" i="23"/>
  <c r="N124" i="23"/>
  <c r="O29" i="23" l="1"/>
  <c r="C128" i="23"/>
  <c r="O106" i="23"/>
  <c r="O75" i="23"/>
  <c r="K35" i="23"/>
  <c r="G35" i="23"/>
  <c r="L35" i="23"/>
  <c r="H35" i="23"/>
  <c r="D35" i="23"/>
  <c r="O46" i="23"/>
  <c r="H26" i="23"/>
  <c r="J35" i="23"/>
  <c r="M35" i="23"/>
  <c r="I35" i="23"/>
  <c r="E35" i="23"/>
  <c r="N35" i="23"/>
  <c r="F35" i="23"/>
  <c r="E26" i="23"/>
  <c r="D26" i="23"/>
  <c r="M26" i="23"/>
  <c r="G9" i="23"/>
  <c r="N26" i="23"/>
  <c r="J26" i="23"/>
  <c r="F26" i="23"/>
  <c r="K26" i="23"/>
  <c r="G26" i="23"/>
  <c r="L128" i="23"/>
  <c r="H128" i="23"/>
  <c r="D128" i="23"/>
  <c r="O20" i="23"/>
  <c r="O27" i="23"/>
  <c r="M128" i="23"/>
  <c r="I128" i="23"/>
  <c r="E128" i="23"/>
  <c r="N128" i="23"/>
  <c r="J128" i="23"/>
  <c r="F128" i="23"/>
  <c r="I9" i="23"/>
  <c r="L9" i="23"/>
  <c r="H9" i="23"/>
  <c r="D9" i="23"/>
  <c r="K9" i="23"/>
  <c r="E9" i="23"/>
  <c r="O14" i="23"/>
  <c r="M9" i="23"/>
  <c r="O10" i="23"/>
  <c r="N9" i="23"/>
  <c r="J9" i="23"/>
  <c r="F9" i="23"/>
  <c r="C9" i="23"/>
  <c r="C43" i="23" s="1"/>
  <c r="K128" i="23"/>
  <c r="G128" i="23"/>
  <c r="C131" i="23" l="1"/>
  <c r="O128" i="23"/>
  <c r="L43" i="23"/>
  <c r="L131" i="23" s="1"/>
  <c r="I43" i="23"/>
  <c r="I131" i="23" s="1"/>
  <c r="H43" i="23"/>
  <c r="H131" i="23" s="1"/>
  <c r="G43" i="23"/>
  <c r="G131" i="23" s="1"/>
  <c r="K43" i="23"/>
  <c r="K131" i="23" s="1"/>
  <c r="O26" i="23"/>
  <c r="E43" i="23"/>
  <c r="E131" i="23" s="1"/>
  <c r="F43" i="23"/>
  <c r="F131" i="23" s="1"/>
  <c r="M43" i="23"/>
  <c r="M131" i="23" s="1"/>
  <c r="D43" i="23"/>
  <c r="D131" i="23" s="1"/>
  <c r="J43" i="23"/>
  <c r="J131" i="23" s="1"/>
  <c r="N43" i="23"/>
  <c r="N131" i="23" s="1"/>
  <c r="O9" i="23"/>
  <c r="O43" i="23" l="1"/>
  <c r="O131" i="23" s="1"/>
</calcChain>
</file>

<file path=xl/sharedStrings.xml><?xml version="1.0" encoding="utf-8"?>
<sst xmlns="http://schemas.openxmlformats.org/spreadsheetml/2006/main" count="228" uniqueCount="224">
  <si>
    <t>Resultado del Ejercicio (Ahorro/Desahorro)</t>
  </si>
  <si>
    <t>INGRESOS Y OTROS BENEFICIOS</t>
  </si>
  <si>
    <t>Ingresos de la Gestión:</t>
  </si>
  <si>
    <t>4.1.4</t>
  </si>
  <si>
    <t>Derechos</t>
  </si>
  <si>
    <t>4.1.5</t>
  </si>
  <si>
    <r>
      <t>Productos de Tipo Corriente</t>
    </r>
    <r>
      <rPr>
        <sz val="10"/>
        <rFont val="Calibri"/>
        <family val="2"/>
      </rPr>
      <t>¹</t>
    </r>
  </si>
  <si>
    <t>4.1.6</t>
  </si>
  <si>
    <t>Aprovechamientos de Tipo corriente</t>
  </si>
  <si>
    <t>4.1.7</t>
  </si>
  <si>
    <t>Ingresos por Venta de Bienes y Servicios</t>
  </si>
  <si>
    <t>Participaciones, Aportaciones, Transferencias, Asignaciones, Subsidios y Otras Ayudas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</si>
  <si>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</si>
  <si>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</si>
  <si>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</si>
  <si>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</si>
  <si>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</si>
  <si>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</si>
  <si>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</si>
  <si>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</si>
  <si>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</si>
  <si>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</si>
  <si>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</si>
  <si>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</si>
  <si>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</si>
  <si>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</si>
  <si>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</si>
  <si>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</si>
  <si>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</si>
  <si>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</si>
  <si>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5.2.3</t>
  </si>
  <si>
    <t>Subsidios y Subvenciones</t>
  </si>
  <si>
    <t>5.2.4</t>
  </si>
  <si>
    <t>Ayudas Sociales</t>
  </si>
  <si>
    <t>5.2.5</t>
  </si>
  <si>
    <t>Pensiones y Jubilaciones</t>
  </si>
  <si>
    <t>5.2.8</t>
  </si>
  <si>
    <t>Donativos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</si>
  <si>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</si>
  <si>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</si>
  <si>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</si>
  <si>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</si>
  <si>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</si>
  <si>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</si>
  <si>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</si>
  <si>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</si>
  <si>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</si>
  <si>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</si>
  <si>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</si>
  <si>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</si>
  <si>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</si>
  <si>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</si>
  <si>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</si>
  <si>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</si>
  <si>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</si>
  <si>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</si>
  <si>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</si>
  <si>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</si>
  <si>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</si>
  <si>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</si>
  <si>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¹ No se incluyen: Utilidades e Intereses. Por regla de presentación se revelan como Ingresos Financieros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</si>
  <si>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</si>
  <si>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</si>
  <si>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</si>
  <si>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</si>
  <si>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</si>
  <si>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</si>
  <si>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</si>
  <si>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</si>
  <si>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</si>
  <si>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</si>
  <si>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</si>
  <si>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</si>
  <si>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</si>
  <si>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</si>
  <si>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</si>
  <si>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</si>
  <si>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</si>
  <si>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</si>
  <si>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Estado de Actividades Analítico Mensual</t>
  </si>
  <si>
    <t>RUBRO / CUENTA</t>
  </si>
  <si>
    <t>4.1.4.3</t>
  </si>
  <si>
    <t>Derechos por Prestación de Servicios</t>
  </si>
  <si>
    <t>4.1.4.4</t>
  </si>
  <si>
    <t>Accesorios de Derechos</t>
  </si>
  <si>
    <t>4.1.4.9</t>
  </si>
  <si>
    <t>Otros Derechos</t>
  </si>
  <si>
    <t>4.1.5.2</t>
  </si>
  <si>
    <t>Enajenación de Bienes Muebles no Sujetos a ser Inventariados</t>
  </si>
  <si>
    <t>4.1.5.3</t>
  </si>
  <si>
    <t>Accesorios de Productos</t>
  </si>
  <si>
    <t>4.1.5.9</t>
  </si>
  <si>
    <t>Otros Productos que Generen Ingresos Corrientes</t>
  </si>
  <si>
    <t>4.1.6.9</t>
  </si>
  <si>
    <t>Otros Aprovechamientos</t>
  </si>
  <si>
    <t>4.1.7.1</t>
  </si>
  <si>
    <t>Ingresos por Venta de Mercancías</t>
  </si>
  <si>
    <t>4.1.7.2</t>
  </si>
  <si>
    <t>Ingresos por Venta de Bienes y Servicios Producidos en Establecimientos del Gobierno</t>
  </si>
  <si>
    <t>Ingresos por Venta de Bienes y Servicios de Organismos Descentralizados</t>
  </si>
  <si>
    <t>4.1.7.4</t>
  </si>
  <si>
    <t>Ingresos de Operación de Entidades Paraestatales Empresariales y no Financieras</t>
  </si>
  <si>
    <t>4.2.1.3</t>
  </si>
  <si>
    <t>5.1.1.1</t>
  </si>
  <si>
    <t>5.1.1.2</t>
  </si>
  <si>
    <t>Remuneraciones al Personal de Carácter Transitorio</t>
  </si>
  <si>
    <t>5.1.1.3</t>
  </si>
  <si>
    <t>5.1.1.4</t>
  </si>
  <si>
    <t>5.1.1.5</t>
  </si>
  <si>
    <t>5.1.1.6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</si>
  <si>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</si>
  <si>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</si>
  <si>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</si>
  <si>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</si>
  <si>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</si>
  <si>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</si>
  <si>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</si>
  <si>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</si>
  <si>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</si>
  <si>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</si>
  <si>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</si>
  <si>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</si>
  <si>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</si>
  <si>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</si>
  <si>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Herramientas, refacciones y accesorios menores</t>
  </si>
  <si>
    <t>Materias primas y materiales de producción y comercialización</t>
  </si>
  <si>
    <t>Productos químicos, farmacéuticos y de laboratorio</t>
  </si>
  <si>
    <t>Materiales y suministros para seguridad</t>
  </si>
  <si>
    <t>5.1.3.1</t>
  </si>
  <si>
    <t>5.1.3.2</t>
  </si>
  <si>
    <t>5.1.3.3</t>
  </si>
  <si>
    <t>5.1.3.4</t>
  </si>
  <si>
    <t>5.1.3.5</t>
  </si>
  <si>
    <t>5.1.3.6</t>
  </si>
  <si>
    <t>5.1.3.7</t>
  </si>
  <si>
    <t>5.1.3.8</t>
  </si>
  <si>
    <t>5.1.3.9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</si>
  <si>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</si>
  <si>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</si>
  <si>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</si>
  <si>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</si>
  <si>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</si>
  <si>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</si>
  <si>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</si>
  <si>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</si>
  <si>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</si>
  <si>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4.2.2.1</t>
  </si>
  <si>
    <t>Transferencias internas y asignaciones del sector público</t>
  </si>
  <si>
    <t>4.2.2.2</t>
  </si>
  <si>
    <t>Transferencias del sector público</t>
  </si>
  <si>
    <t>4.2.2.3</t>
  </si>
  <si>
    <t>Subsidios y subvenciones</t>
  </si>
  <si>
    <t>4.2.2.4</t>
  </si>
  <si>
    <t>Ayudas sociales</t>
  </si>
  <si>
    <t>Otros Ingresos Financieros</t>
  </si>
  <si>
    <t>4.3.9.1</t>
  </si>
  <si>
    <t>4.3.9.2</t>
  </si>
  <si>
    <t>4.3.9.9</t>
  </si>
  <si>
    <t>Otros ingresos y beneficcios varios</t>
  </si>
  <si>
    <t>Otros ingresos de ejercicios anteriores</t>
  </si>
  <si>
    <t>Bonificaciones y descuentos obtenidos</t>
  </si>
  <si>
    <t>5.2.3.1</t>
  </si>
  <si>
    <t>Subsidios</t>
  </si>
  <si>
    <t>5.2.3.2</t>
  </si>
  <si>
    <t>Subvenciones</t>
  </si>
  <si>
    <t>5.2.4.1</t>
  </si>
  <si>
    <t>5.2.4.2</t>
  </si>
  <si>
    <t>5.2.4.3</t>
  </si>
  <si>
    <t>5.2.4.4</t>
  </si>
  <si>
    <t>Ayudas sociales a personas</t>
  </si>
  <si>
    <t>Becas</t>
  </si>
  <si>
    <t>Ayudas sociales a instituciones</t>
  </si>
  <si>
    <t>Ayudas sociales por desastres naturales y otros siniestros</t>
  </si>
  <si>
    <t>5.2.5.1</t>
  </si>
  <si>
    <t>5.2.5.2</t>
  </si>
  <si>
    <t>5.2.5.9</t>
  </si>
  <si>
    <t>Pensiones</t>
  </si>
  <si>
    <t>Jubilaciones</t>
  </si>
  <si>
    <t>Otras pensiones y jubilaciones</t>
  </si>
  <si>
    <t>5.2.8.1</t>
  </si>
  <si>
    <t>Donativos a instituciones sin fines de lucro</t>
  </si>
  <si>
    <t>5.3.3.1</t>
  </si>
  <si>
    <t>Convenios de Reasignación</t>
  </si>
  <si>
    <t>5.3.3.2</t>
  </si>
  <si>
    <t>Convenios de Descentralización y otros</t>
  </si>
  <si>
    <t>5.4.1.1</t>
  </si>
  <si>
    <t>Intereses de la Deuda Pública Interna</t>
  </si>
  <si>
    <t>5.4.2.1</t>
  </si>
  <si>
    <t>Comisiones de la Deuda Pública Interna</t>
  </si>
  <si>
    <t>5.4.3.1</t>
  </si>
  <si>
    <t>Gastos de la Deuda Pública Interna</t>
  </si>
  <si>
    <t>5.4.4.1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</si>
  <si>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</si>
  <si>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</si>
  <si>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</si>
  <si>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</si>
  <si>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</si>
  <si>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Amortización de Activos Intangibles</t>
  </si>
  <si>
    <t>5.5.1.1</t>
  </si>
  <si>
    <t>5.5.1.2</t>
  </si>
  <si>
    <t>5.5.1.3</t>
  </si>
  <si>
    <t>5.5.1.4</t>
  </si>
  <si>
    <t>5.5.1.5</t>
  </si>
  <si>
    <t>5.5.1.6</t>
  </si>
  <si>
    <t>Deterioro de los Activos Biológicos</t>
  </si>
  <si>
    <t>5.5.1.7</t>
  </si>
  <si>
    <t>5.5.1.8</t>
  </si>
  <si>
    <t>Disminución de bienes por pérdida, obsolescencia y deterioro</t>
  </si>
  <si>
    <t>5.5.2.1</t>
  </si>
  <si>
    <t>Provisiones de pasivos a corto plazo</t>
  </si>
  <si>
    <t>5.5.2.2</t>
  </si>
  <si>
    <t>Provisiones de pasivos a largo plazo</t>
  </si>
  <si>
    <t>5.5.9.1</t>
  </si>
  <si>
    <t>Gastos de ejercicios anteriores</t>
  </si>
  <si>
    <t>5.5.9.3</t>
  </si>
  <si>
    <t>Bonificaciones y descuentos otorgados</t>
  </si>
  <si>
    <t>5.5.9.9</t>
  </si>
  <si>
    <t>Otros gastos varios</t>
  </si>
  <si>
    <t>5.6.1.1</t>
  </si>
  <si>
    <t>Construcción en bienes no capitalizable</t>
  </si>
  <si>
    <t>COMISION MUNICIPAL DE AGUA POTABLE Y ALCANTARILLADO DEL MUNICIPIO DE ALTAMIRA TAMAULIPAS</t>
  </si>
  <si>
    <t>4.1.7.8</t>
  </si>
  <si>
    <t>4.3.1.1</t>
  </si>
  <si>
    <r>
      <rPr>
        <b/>
        <sz val="11"/>
        <rFont val="Arial"/>
        <family val="2"/>
      </rPr>
      <t>Del</t>
    </r>
    <r>
      <rPr>
        <b/>
        <u/>
        <sz val="11"/>
        <rFont val="Arial"/>
        <family val="2"/>
      </rPr>
      <t xml:space="preserve"> _01 de Enero 2019_</t>
    </r>
    <r>
      <rPr>
        <b/>
        <sz val="11"/>
        <rFont val="Arial"/>
        <family val="2"/>
      </rPr>
      <t xml:space="preserve"> al</t>
    </r>
    <r>
      <rPr>
        <b/>
        <u/>
        <sz val="11"/>
        <rFont val="Arial"/>
        <family val="2"/>
      </rPr>
      <t xml:space="preserve"> _30 de Septiembre 2019_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</si>
</sst>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0"/>
      <name val="Calibri"/>
      <family val="2"/>
    </font>
    <font>
      <b/>
      <i/>
      <sz val="8"/>
      <color theme="1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0" fontId="3" fillId="0" borderId="0"/>
    <xf numFmtId="166" fontId="3" fillId="0" borderId="0"/>
    <xf numFmtId="0" fontId="3" fillId="0" borderId="0"/>
  </cellStyleXfs>
  <cellXfs count="53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3" fillId="0" borderId="0" xfId="2"/>
    <xf numFmtId="0" fontId="8" fillId="0" borderId="0" xfId="2" applyFont="1"/>
    <xf numFmtId="43" fontId="3" fillId="0" borderId="0" xfId="3"/>
    <xf numFmtId="43" fontId="14" fillId="0" borderId="0" xfId="3" applyFont="1"/>
    <xf numFmtId="0" fontId="5" fillId="0" borderId="0" xfId="2" applyFont="1" applyAlignment="1">
      <alignment horizontal="right"/>
    </xf>
    <xf numFmtId="43" fontId="3" fillId="0" borderId="2" xfId="3" applyBorder="1"/>
    <xf numFmtId="0" fontId="3" fillId="0" borderId="0" xfId="2" applyAlignment="1">
      <alignment wrapText="1"/>
    </xf>
    <xf numFmtId="0" fontId="8" fillId="0" borderId="0" xfId="2" applyFont="1" applyAlignment="1">
      <alignment vertical="center"/>
    </xf>
    <xf numFmtId="0" fontId="3" fillId="0" borderId="5" xfId="2" applyBorder="1" applyAlignment="1">
      <alignment vertical="center" wrapText="1"/>
    </xf>
    <xf numFmtId="0" fontId="3" fillId="0" borderId="0" xfId="2" applyAlignment="1">
      <alignment vertical="center"/>
    </xf>
    <xf numFmtId="0" fontId="3" fillId="0" borderId="5" xfId="2" applyBorder="1" applyAlignment="1">
      <alignment vertical="top" wrapText="1"/>
    </xf>
    <xf numFmtId="0" fontId="4" fillId="4" borderId="5" xfId="2" applyFont="1" applyFill="1" applyBorder="1" applyAlignment="1">
      <alignment horizontal="center" vertical="center" wrapText="1"/>
    </xf>
    <xf numFmtId="43" fontId="7" fillId="5" borderId="3" xfId="3" applyFont="1" applyFill="1" applyBorder="1"/>
    <xf numFmtId="0" fontId="6" fillId="0" borderId="3" xfId="2" applyFont="1" applyBorder="1"/>
    <xf numFmtId="0" fontId="14" fillId="0" borderId="0" xfId="2" applyFont="1" applyAlignment="1">
      <alignment wrapText="1"/>
    </xf>
    <xf numFmtId="0" fontId="7" fillId="4" borderId="3" xfId="2" applyFont="1" applyFill="1" applyBorder="1" applyAlignment="1">
      <alignment horizontal="center" wrapText="1"/>
    </xf>
    <xf numFmtId="43" fontId="7" fillId="5" borderId="3" xfId="3" applyFont="1" applyFill="1" applyBorder="1" applyAlignment="1">
      <alignment vertical="center"/>
    </xf>
    <xf numFmtId="0" fontId="16" fillId="5" borderId="3" xfId="0" applyFont="1" applyFill="1" applyBorder="1" applyAlignment="1">
      <alignment horizontal="left" vertical="center"/>
    </xf>
    <xf numFmtId="0" fontId="7" fillId="5" borderId="3" xfId="2" applyFont="1" applyFill="1" applyBorder="1" applyAlignment="1">
      <alignment wrapText="1"/>
    </xf>
    <xf numFmtId="0" fontId="7" fillId="5" borderId="3" xfId="2" applyFont="1" applyFill="1" applyBorder="1" applyAlignment="1">
      <alignment vertical="center" wrapText="1"/>
    </xf>
    <xf numFmtId="43" fontId="7" fillId="4" borderId="3" xfId="3" applyFont="1" applyFill="1" applyBorder="1"/>
    <xf numFmtId="0" fontId="4" fillId="0" borderId="0" xfId="2" applyFont="1" applyAlignment="1">
      <alignment vertical="center"/>
    </xf>
    <xf numFmtId="43" fontId="3" fillId="0" borderId="8" xfId="3" applyBorder="1"/>
    <xf numFmtId="0" fontId="8" fillId="0" borderId="7" xfId="2" applyFont="1" applyBorder="1"/>
    <xf numFmtId="0" fontId="8" fillId="0" borderId="9" xfId="2" applyFont="1" applyBorder="1"/>
    <xf numFmtId="0" fontId="3" fillId="0" borderId="2" xfId="2" applyBorder="1" applyAlignment="1">
      <alignment wrapText="1"/>
    </xf>
    <xf numFmtId="43" fontId="3" fillId="0" borderId="10" xfId="3" applyBorder="1"/>
    <xf numFmtId="0" fontId="8" fillId="4" borderId="4" xfId="2" applyFont="1" applyFill="1" applyBorder="1"/>
    <xf numFmtId="0" fontId="4" fillId="4" borderId="4" xfId="2" applyFont="1" applyFill="1" applyBorder="1" applyAlignment="1">
      <alignment horizontal="center" wrapText="1"/>
    </xf>
    <xf numFmtId="0" fontId="4" fillId="4" borderId="4" xfId="3" applyNumberFormat="1" applyFont="1" applyFill="1" applyBorder="1" applyAlignment="1">
      <alignment horizontal="center"/>
    </xf>
    <xf numFmtId="0" fontId="6" fillId="0" borderId="5" xfId="2" applyFont="1" applyBorder="1"/>
    <xf numFmtId="0" fontId="4" fillId="0" borderId="5" xfId="2" applyFont="1" applyBorder="1" applyAlignment="1">
      <alignment wrapText="1"/>
    </xf>
    <xf numFmtId="43" fontId="4" fillId="0" borderId="5" xfId="3" applyFont="1" applyBorder="1"/>
    <xf numFmtId="0" fontId="13" fillId="6" borderId="3" xfId="0" applyFont="1" applyFill="1" applyBorder="1" applyAlignment="1">
      <alignment horizontal="left" vertical="center"/>
    </xf>
    <xf numFmtId="0" fontId="3" fillId="6" borderId="3" xfId="2" applyFill="1" applyBorder="1" applyAlignment="1">
      <alignment wrapText="1"/>
    </xf>
    <xf numFmtId="43" fontId="4" fillId="6" borderId="6" xfId="3" applyFont="1" applyFill="1" applyBorder="1"/>
    <xf numFmtId="0" fontId="13" fillId="0" borderId="5" xfId="0" applyFont="1" applyBorder="1" applyAlignment="1">
      <alignment horizontal="left" vertical="center"/>
    </xf>
    <xf numFmtId="0" fontId="3" fillId="0" borderId="5" xfId="2" applyBorder="1" applyAlignment="1">
      <alignment wrapText="1"/>
    </xf>
    <xf numFmtId="43" fontId="3" fillId="0" borderId="5" xfId="1" applyFont="1" applyBorder="1" applyAlignment="1">
      <alignment vertical="center"/>
    </xf>
    <xf numFmtId="43" fontId="4" fillId="6" borderId="3" xfId="3" applyFont="1" applyFill="1" applyBorder="1"/>
    <xf numFmtId="0" fontId="8" fillId="0" borderId="5" xfId="2" applyFont="1" applyBorder="1"/>
    <xf numFmtId="43" fontId="3" fillId="0" borderId="5" xfId="3" applyBorder="1"/>
    <xf numFmtId="43" fontId="4" fillId="6" borderId="3" xfId="3" applyFont="1" applyFill="1" applyBorder="1" applyAlignment="1">
      <alignment vertical="center"/>
    </xf>
    <xf numFmtId="0" fontId="4" fillId="0" borderId="3" xfId="2" applyFont="1" applyBorder="1" applyAlignment="1">
      <alignment wrapText="1"/>
    </xf>
    <xf numFmtId="43" fontId="4" fillId="0" borderId="3" xfId="3" applyFont="1" applyBorder="1"/>
    <xf numFmtId="43" fontId="3" fillId="0" borderId="5" xfId="3" applyBorder="1" applyAlignment="1">
      <alignment vertical="center"/>
    </xf>
    <xf numFmtId="0" fontId="8" fillId="0" borderId="5" xfId="2" applyFont="1" applyBorder="1" applyAlignment="1">
      <alignment vertical="center"/>
    </xf>
    <xf numFmtId="43" fontId="4" fillId="4" borderId="11" xfId="3" applyFont="1" applyFill="1" applyBorder="1" applyAlignment="1">
      <alignment vertical="center"/>
    </xf>
    <xf numFmtId="0" fontId="5" fillId="0" borderId="0" xfId="2" applyFont="1" applyAlignment="1">
      <alignment horizontal="center"/>
    </xf>
    <xf numFmtId="0" fontId="17" fillId="0" borderId="0" xfId="2" applyFont="1" applyAlignment="1">
      <alignment horizontal="center"/>
    </xf>
  </cellXfs>
  <cellStyles count="182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38100</xdr:rowOff>
    </xdr:from>
    <xdr:to>
      <xdr:col>14</xdr:col>
      <xdr:colOff>893488</xdr:colOff>
      <xdr:row>3</xdr:row>
      <xdr:rowOff>142875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1225" y="38100"/>
          <a:ext cx="1493563" cy="647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66674</xdr:colOff>
      <xdr:row>0</xdr:row>
      <xdr:rowOff>95249</xdr:rowOff>
    </xdr:from>
    <xdr:to>
      <xdr:col>1</xdr:col>
      <xdr:colOff>1638299</xdr:colOff>
      <xdr:row>3</xdr:row>
      <xdr:rowOff>170147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4" y="95249"/>
          <a:ext cx="1952625" cy="617823"/>
        </a:xfrm>
        <a:prstGeom prst="rect">
          <a:avLst/>
        </a:prstGeom>
        <a:noFill/>
      </xdr:spPr>
    </xdr:pic>
    <xdr:clientData/>
  </xdr:twoCellAnchor>
  <xdr:oneCellAnchor>
    <xdr:from>
      <xdr:col>11</xdr:col>
      <xdr:colOff>438150</xdr:colOff>
      <xdr:row>144</xdr:row>
      <xdr:rowOff>123825</xdr:rowOff>
    </xdr:from>
    <xdr:ext cx="2784865" cy="781240"/>
    <xdr:sp macro="" textlink="">
      <xdr:nvSpPr>
        <xdr:cNvPr id="9" name="8 CuadroTexto"/>
        <xdr:cNvSpPr txBox="1"/>
      </xdr:nvSpPr>
      <xdr:spPr>
        <a:xfrm>
          <a:off x="11820525" y="287845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</a:p>
      </xdr:txBody>
    </xdr:sp>
    <xdr:clientData/>
  </xdr:oneCellAnchor>
  <xdr:oneCellAnchor>
    <xdr:from>
      <xdr:col>5</xdr:col>
      <xdr:colOff>714375</xdr:colOff>
      <xdr:row>147</xdr:row>
      <xdr:rowOff>95250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6438900" y="292417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1</xdr:col>
      <xdr:colOff>66675</xdr:colOff>
      <xdr:row>144</xdr:row>
      <xdr:rowOff>123825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447675" y="287845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5"/>
  <sheetViews>
    <sheetView tabSelected="1" topLeftCell="A97" workbookViewId="0">
      <selection activeCell="H109" sqref="H109"/>
    </sheetView>
  </sheetViews>
  <sheetFormatPr baseColWidth="10" defaultColWidth="11.42578125" defaultRowHeight="12.75" x14ac:dyDescent="0.2"/>
  <cols>
    <col min="1" max="1" width="5.7109375" style="4" bestFit="1" customWidth="1"/>
    <col min="2" max="2" width="37.7109375" style="9" customWidth="1"/>
    <col min="3" max="14" width="14.140625" style="5" customWidth="1"/>
    <col min="15" max="15" width="15.42578125" style="5" bestFit="1" customWidth="1"/>
    <col min="16" max="16384" width="11.42578125" style="3"/>
  </cols>
  <sheetData>
    <row r="1" spans="1:15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x14ac:dyDescent="0.25">
      <c r="B2" s="51" t="s">
        <v>220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x14ac:dyDescent="0.25">
      <c r="B3" s="51" t="s">
        <v>79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6.5" customHeight="1" x14ac:dyDescent="0.25">
      <c r="B4" s="52" t="s">
        <v>223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15" x14ac:dyDescent="0.25">
      <c r="B5" s="1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x14ac:dyDescent="0.2">
      <c r="O6" s="2"/>
    </row>
    <row r="7" spans="1:15" x14ac:dyDescent="0.2">
      <c r="A7" s="30"/>
      <c r="B7" s="31" t="s">
        <v>80</v>
      </c>
      <c r="C7" s="32" t="s">
        <v>67</v>
      </c>
      <c r="D7" s="32" t="s">
        <v>68</v>
      </c>
      <c r="E7" s="32" t="s">
        <v>69</v>
      </c>
      <c r="F7" s="32" t="s">
        <v>70</v>
      </c>
      <c r="G7" s="32" t="s">
        <v>71</v>
      </c>
      <c r="H7" s="32" t="s">
        <v>72</v>
      </c>
      <c r="I7" s="32" t="s">
        <v>73</v>
      </c>
      <c r="J7" s="32" t="s">
        <v>74</v>
      </c>
      <c r="K7" s="32" t="s">
        <v>75</v>
      </c>
      <c r="L7" s="32" t="s">
        <v>76</v>
      </c>
      <c r="M7" s="32" t="s">
        <v>77</v>
      </c>
      <c r="N7" s="32" t="s">
        <v>78</v>
      </c>
      <c r="O7" s="32" t="s">
        <v>66</v>
      </c>
    </row>
    <row r="8" spans="1:15" s="1" customFormat="1" x14ac:dyDescent="0.2">
      <c r="A8" s="33">
        <v>4</v>
      </c>
      <c r="B8" s="34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s="1" customFormat="1" x14ac:dyDescent="0.2">
      <c r="A9" s="20">
        <v>4.0999999999999996</v>
      </c>
      <c r="B9" s="21" t="s">
        <v>2</v>
      </c>
      <c r="C9" s="15">
        <f>C10+C14+C18+C20</f>
        <v>21669833.469999999</v>
      </c>
      <c r="D9" s="15">
        <f t="shared" ref="D9:O9" si="0">D10+D14+D18+D20</f>
        <v>18423372.559999999</v>
      </c>
      <c r="E9" s="15">
        <f t="shared" si="0"/>
        <v>21019295.93</v>
      </c>
      <c r="F9" s="15">
        <f t="shared" si="0"/>
        <v>21068508.25</v>
      </c>
      <c r="G9" s="15">
        <f t="shared" si="0"/>
        <v>23156731.800000001</v>
      </c>
      <c r="H9" s="15">
        <f t="shared" si="0"/>
        <v>23942207.109999999</v>
      </c>
      <c r="I9" s="15">
        <f t="shared" si="0"/>
        <v>25251136.300000001</v>
      </c>
      <c r="J9" s="15">
        <f t="shared" si="0"/>
        <v>21954304.219999999</v>
      </c>
      <c r="K9" s="15">
        <f t="shared" si="0"/>
        <v>22300822.129999999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198786211.77000001</v>
      </c>
    </row>
    <row r="10" spans="1:15" x14ac:dyDescent="0.2">
      <c r="A10" s="36" t="s">
        <v>3</v>
      </c>
      <c r="B10" s="37" t="s">
        <v>4</v>
      </c>
      <c r="C10" s="38">
        <f>SUM(C11:C13)</f>
        <v>0</v>
      </c>
      <c r="D10" s="38">
        <f t="shared" ref="D10:O10" si="1">SUM(D11:D13)</f>
        <v>0</v>
      </c>
      <c r="E10" s="38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8">
        <f t="shared" si="1"/>
        <v>0</v>
      </c>
      <c r="J10" s="38">
        <f t="shared" si="1"/>
        <v>0</v>
      </c>
      <c r="K10" s="38">
        <f t="shared" si="1"/>
        <v>0</v>
      </c>
      <c r="L10" s="38">
        <f t="shared" si="1"/>
        <v>0</v>
      </c>
      <c r="M10" s="38">
        <f t="shared" si="1"/>
        <v>0</v>
      </c>
      <c r="N10" s="38">
        <f t="shared" si="1"/>
        <v>0</v>
      </c>
      <c r="O10" s="38">
        <f t="shared" si="1"/>
        <v>0</v>
      </c>
    </row>
    <row r="11" spans="1:15" x14ac:dyDescent="0.2">
      <c r="A11" s="39" t="s">
        <v>81</v>
      </c>
      <c r="B11" s="40" t="s">
        <v>82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/>
      <c r="M11" s="41"/>
      <c r="N11" s="41"/>
      <c r="O11" s="41">
        <f>SUM(C11:N11)</f>
        <v>0</v>
      </c>
    </row>
    <row r="12" spans="1:15" x14ac:dyDescent="0.2">
      <c r="A12" s="39" t="s">
        <v>83</v>
      </c>
      <c r="B12" s="40" t="s">
        <v>84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/>
      <c r="M12" s="41"/>
      <c r="N12" s="41"/>
      <c r="O12" s="41">
        <f t="shared" ref="O12:O19" si="2">SUM(C12:N12)</f>
        <v>0</v>
      </c>
    </row>
    <row r="13" spans="1:15" x14ac:dyDescent="0.2">
      <c r="A13" s="39" t="s">
        <v>85</v>
      </c>
      <c r="B13" s="40" t="s">
        <v>86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/>
      <c r="M13" s="41"/>
      <c r="N13" s="41"/>
      <c r="O13" s="41">
        <f t="shared" si="2"/>
        <v>0</v>
      </c>
    </row>
    <row r="14" spans="1:15" x14ac:dyDescent="0.2">
      <c r="A14" s="36" t="s">
        <v>5</v>
      </c>
      <c r="B14" s="37" t="s">
        <v>6</v>
      </c>
      <c r="C14" s="42">
        <f>SUM(C15:C17)</f>
        <v>0</v>
      </c>
      <c r="D14" s="42">
        <f t="shared" ref="D14:O14" si="3">SUM(D15:D17)</f>
        <v>0</v>
      </c>
      <c r="E14" s="42">
        <f t="shared" si="3"/>
        <v>0</v>
      </c>
      <c r="F14" s="42">
        <f t="shared" si="3"/>
        <v>0</v>
      </c>
      <c r="G14" s="42">
        <f t="shared" si="3"/>
        <v>0</v>
      </c>
      <c r="H14" s="42">
        <f t="shared" si="3"/>
        <v>0</v>
      </c>
      <c r="I14" s="42">
        <f t="shared" si="3"/>
        <v>0</v>
      </c>
      <c r="J14" s="42">
        <f t="shared" si="3"/>
        <v>0</v>
      </c>
      <c r="K14" s="42">
        <f t="shared" si="3"/>
        <v>0</v>
      </c>
      <c r="L14" s="42">
        <f t="shared" si="3"/>
        <v>0</v>
      </c>
      <c r="M14" s="42">
        <f t="shared" si="3"/>
        <v>0</v>
      </c>
      <c r="N14" s="42">
        <f t="shared" si="3"/>
        <v>0</v>
      </c>
      <c r="O14" s="42">
        <f t="shared" si="3"/>
        <v>0</v>
      </c>
    </row>
    <row r="15" spans="1:15" ht="25.5" x14ac:dyDescent="0.2">
      <c r="A15" s="39" t="s">
        <v>87</v>
      </c>
      <c r="B15" s="40" t="s">
        <v>88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/>
      <c r="M15" s="41"/>
      <c r="N15" s="41"/>
      <c r="O15" s="41">
        <f t="shared" si="2"/>
        <v>0</v>
      </c>
    </row>
    <row r="16" spans="1:15" x14ac:dyDescent="0.2">
      <c r="A16" s="39" t="s">
        <v>89</v>
      </c>
      <c r="B16" s="40" t="s">
        <v>90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/>
      <c r="M16" s="41"/>
      <c r="N16" s="41"/>
      <c r="O16" s="41">
        <f t="shared" si="2"/>
        <v>0</v>
      </c>
    </row>
    <row r="17" spans="1:15" ht="25.5" x14ac:dyDescent="0.2">
      <c r="A17" s="39" t="s">
        <v>91</v>
      </c>
      <c r="B17" s="40" t="s">
        <v>92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/>
      <c r="M17" s="41"/>
      <c r="N17" s="41"/>
      <c r="O17" s="41">
        <f t="shared" si="2"/>
        <v>0</v>
      </c>
    </row>
    <row r="18" spans="1:15" x14ac:dyDescent="0.2">
      <c r="A18" s="36" t="s">
        <v>7</v>
      </c>
      <c r="B18" s="37" t="s">
        <v>8</v>
      </c>
      <c r="C18" s="42">
        <f>SUM(C19)</f>
        <v>0</v>
      </c>
      <c r="D18" s="42">
        <f t="shared" ref="D18:O18" si="4">SUM(D19)</f>
        <v>0</v>
      </c>
      <c r="E18" s="42">
        <f t="shared" si="4"/>
        <v>0</v>
      </c>
      <c r="F18" s="42">
        <f t="shared" si="4"/>
        <v>0</v>
      </c>
      <c r="G18" s="42">
        <f t="shared" si="4"/>
        <v>0</v>
      </c>
      <c r="H18" s="42">
        <f t="shared" si="4"/>
        <v>0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0</v>
      </c>
      <c r="M18" s="42">
        <f t="shared" si="4"/>
        <v>0</v>
      </c>
      <c r="N18" s="42">
        <f t="shared" si="4"/>
        <v>0</v>
      </c>
      <c r="O18" s="42">
        <f t="shared" si="4"/>
        <v>0</v>
      </c>
    </row>
    <row r="19" spans="1:15" x14ac:dyDescent="0.2">
      <c r="A19" s="39" t="s">
        <v>93</v>
      </c>
      <c r="B19" s="40" t="s">
        <v>94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/>
      <c r="M19" s="41"/>
      <c r="N19" s="41"/>
      <c r="O19" s="41">
        <f t="shared" si="2"/>
        <v>0</v>
      </c>
    </row>
    <row r="20" spans="1:15" x14ac:dyDescent="0.2">
      <c r="A20" s="36" t="s">
        <v>9</v>
      </c>
      <c r="B20" s="37" t="s">
        <v>10</v>
      </c>
      <c r="C20" s="42">
        <f t="shared" ref="C20:O20" si="5">SUM(C21:C24)</f>
        <v>21669833.469999999</v>
      </c>
      <c r="D20" s="42">
        <f t="shared" si="5"/>
        <v>18423372.559999999</v>
      </c>
      <c r="E20" s="42">
        <f t="shared" si="5"/>
        <v>21019295.93</v>
      </c>
      <c r="F20" s="42">
        <f t="shared" si="5"/>
        <v>21068508.25</v>
      </c>
      <c r="G20" s="42">
        <f t="shared" si="5"/>
        <v>23156731.800000001</v>
      </c>
      <c r="H20" s="42">
        <f t="shared" si="5"/>
        <v>23942207.109999999</v>
      </c>
      <c r="I20" s="42">
        <f t="shared" si="5"/>
        <v>25251136.300000001</v>
      </c>
      <c r="J20" s="42">
        <f t="shared" si="5"/>
        <v>21954304.219999999</v>
      </c>
      <c r="K20" s="42">
        <f t="shared" si="5"/>
        <v>22300822.129999999</v>
      </c>
      <c r="L20" s="42">
        <f t="shared" si="5"/>
        <v>0</v>
      </c>
      <c r="M20" s="42">
        <f t="shared" si="5"/>
        <v>0</v>
      </c>
      <c r="N20" s="42">
        <f t="shared" si="5"/>
        <v>0</v>
      </c>
      <c r="O20" s="42">
        <f t="shared" si="5"/>
        <v>198786211.77000001</v>
      </c>
    </row>
    <row r="21" spans="1:15" x14ac:dyDescent="0.2">
      <c r="A21" s="39" t="s">
        <v>95</v>
      </c>
      <c r="B21" s="13" t="s">
        <v>96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/>
      <c r="M21" s="41"/>
      <c r="N21" s="41"/>
      <c r="O21" s="41">
        <f>SUM(C21:N21)</f>
        <v>0</v>
      </c>
    </row>
    <row r="22" spans="1:15" ht="38.25" x14ac:dyDescent="0.2">
      <c r="A22" s="39" t="s">
        <v>97</v>
      </c>
      <c r="B22" s="13" t="s">
        <v>98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/>
      <c r="M22" s="41"/>
      <c r="N22" s="41"/>
      <c r="O22" s="41">
        <f>SUM(C22:N22)</f>
        <v>0</v>
      </c>
    </row>
    <row r="23" spans="1:15" ht="25.5" x14ac:dyDescent="0.2">
      <c r="A23" s="39" t="s">
        <v>221</v>
      </c>
      <c r="B23" s="13" t="s">
        <v>99</v>
      </c>
      <c r="C23" s="41">
        <v>21669833.469999999</v>
      </c>
      <c r="D23" s="41">
        <v>18423372.559999999</v>
      </c>
      <c r="E23" s="41">
        <v>21019295.93</v>
      </c>
      <c r="F23" s="41">
        <v>21068508.25</v>
      </c>
      <c r="G23" s="41">
        <v>23156731.800000001</v>
      </c>
      <c r="H23" s="41">
        <v>23942207.109999999</v>
      </c>
      <c r="I23" s="41">
        <v>25251136.300000001</v>
      </c>
      <c r="J23" s="41">
        <v>21954304.219999999</v>
      </c>
      <c r="K23" s="41">
        <v>22300822.129999999</v>
      </c>
      <c r="L23" s="41"/>
      <c r="M23" s="41"/>
      <c r="N23" s="41"/>
      <c r="O23" s="41">
        <f>SUM(C23:N23)</f>
        <v>198786211.77000001</v>
      </c>
    </row>
    <row r="24" spans="1:15" ht="38.25" x14ac:dyDescent="0.2">
      <c r="A24" s="39" t="s">
        <v>100</v>
      </c>
      <c r="B24" s="13" t="s">
        <v>101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/>
      <c r="M24" s="41"/>
      <c r="N24" s="41"/>
      <c r="O24" s="41">
        <f>SUM(C24:N24)</f>
        <v>0</v>
      </c>
    </row>
    <row r="25" spans="1:15" x14ac:dyDescent="0.2">
      <c r="A25" s="43"/>
      <c r="B25" s="3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s="12" customFormat="1" ht="38.25" x14ac:dyDescent="0.25">
      <c r="A26" s="20">
        <v>4.2</v>
      </c>
      <c r="B26" s="22" t="s">
        <v>11</v>
      </c>
      <c r="C26" s="19">
        <f>C27+C29</f>
        <v>0</v>
      </c>
      <c r="D26" s="19">
        <f t="shared" ref="D26:O26" si="6">D27+D29</f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  <c r="J26" s="19">
        <f t="shared" si="6"/>
        <v>0</v>
      </c>
      <c r="K26" s="19">
        <f t="shared" si="6"/>
        <v>6000000</v>
      </c>
      <c r="L26" s="19">
        <f t="shared" si="6"/>
        <v>0</v>
      </c>
      <c r="M26" s="19">
        <f t="shared" si="6"/>
        <v>0</v>
      </c>
      <c r="N26" s="19">
        <f t="shared" si="6"/>
        <v>0</v>
      </c>
      <c r="O26" s="19">
        <f t="shared" si="6"/>
        <v>6000000</v>
      </c>
    </row>
    <row r="27" spans="1:15" s="1" customFormat="1" x14ac:dyDescent="0.2">
      <c r="A27" s="36" t="s">
        <v>12</v>
      </c>
      <c r="B27" s="37" t="s">
        <v>13</v>
      </c>
      <c r="C27" s="42">
        <f>SUM(C28)</f>
        <v>0</v>
      </c>
      <c r="D27" s="42">
        <f t="shared" ref="D27:O27" si="7">SUM(D28)</f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  <c r="H27" s="42">
        <f t="shared" si="7"/>
        <v>0</v>
      </c>
      <c r="I27" s="42">
        <f t="shared" si="7"/>
        <v>0</v>
      </c>
      <c r="J27" s="42">
        <f t="shared" si="7"/>
        <v>0</v>
      </c>
      <c r="K27" s="42">
        <f t="shared" si="7"/>
        <v>0</v>
      </c>
      <c r="L27" s="42">
        <f t="shared" si="7"/>
        <v>0</v>
      </c>
      <c r="M27" s="42">
        <f t="shared" si="7"/>
        <v>0</v>
      </c>
      <c r="N27" s="42">
        <f t="shared" si="7"/>
        <v>0</v>
      </c>
      <c r="O27" s="42">
        <f t="shared" si="7"/>
        <v>0</v>
      </c>
    </row>
    <row r="28" spans="1:15" s="1" customFormat="1" x14ac:dyDescent="0.2">
      <c r="A28" s="39" t="s">
        <v>102</v>
      </c>
      <c r="B28" s="40" t="s">
        <v>39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/>
      <c r="M28" s="35"/>
      <c r="N28" s="35"/>
      <c r="O28" s="41">
        <f t="shared" ref="O28:O33" si="8">SUM(C28:N28)</f>
        <v>0</v>
      </c>
    </row>
    <row r="29" spans="1:15" ht="25.5" x14ac:dyDescent="0.2">
      <c r="A29" s="36" t="s">
        <v>14</v>
      </c>
      <c r="B29" s="37" t="s">
        <v>29</v>
      </c>
      <c r="C29" s="45">
        <f>SUM(C30:C33)</f>
        <v>0</v>
      </c>
      <c r="D29" s="45">
        <f t="shared" ref="D29:N29" si="9">SUM(D30:D33)</f>
        <v>0</v>
      </c>
      <c r="E29" s="45">
        <f t="shared" si="9"/>
        <v>0</v>
      </c>
      <c r="F29" s="45">
        <f t="shared" si="9"/>
        <v>0</v>
      </c>
      <c r="G29" s="45">
        <f t="shared" si="9"/>
        <v>0</v>
      </c>
      <c r="H29" s="45">
        <f t="shared" si="9"/>
        <v>0</v>
      </c>
      <c r="I29" s="45">
        <f t="shared" si="9"/>
        <v>0</v>
      </c>
      <c r="J29" s="45">
        <f t="shared" si="9"/>
        <v>0</v>
      </c>
      <c r="K29" s="45">
        <f t="shared" si="9"/>
        <v>6000000</v>
      </c>
      <c r="L29" s="45">
        <f t="shared" si="9"/>
        <v>0</v>
      </c>
      <c r="M29" s="45">
        <f t="shared" si="9"/>
        <v>0</v>
      </c>
      <c r="N29" s="45">
        <f t="shared" si="9"/>
        <v>0</v>
      </c>
      <c r="O29" s="45">
        <f t="shared" si="8"/>
        <v>6000000</v>
      </c>
    </row>
    <row r="30" spans="1:15" s="1" customFormat="1" ht="25.5" x14ac:dyDescent="0.2">
      <c r="A30" s="39" t="s">
        <v>146</v>
      </c>
      <c r="B30" s="40" t="s">
        <v>147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6000000</v>
      </c>
      <c r="L30" s="35"/>
      <c r="M30" s="35"/>
      <c r="N30" s="35"/>
      <c r="O30" s="41">
        <f t="shared" si="8"/>
        <v>6000000</v>
      </c>
    </row>
    <row r="31" spans="1:15" s="1" customFormat="1" x14ac:dyDescent="0.2">
      <c r="A31" s="39" t="s">
        <v>148</v>
      </c>
      <c r="B31" s="40" t="s">
        <v>149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/>
      <c r="M31" s="35"/>
      <c r="N31" s="35"/>
      <c r="O31" s="41">
        <f t="shared" si="8"/>
        <v>0</v>
      </c>
    </row>
    <row r="32" spans="1:15" s="1" customFormat="1" x14ac:dyDescent="0.2">
      <c r="A32" s="39" t="s">
        <v>150</v>
      </c>
      <c r="B32" s="40" t="s">
        <v>151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/>
      <c r="M32" s="35"/>
      <c r="N32" s="35"/>
      <c r="O32" s="41">
        <f t="shared" si="8"/>
        <v>0</v>
      </c>
    </row>
    <row r="33" spans="1:15" s="1" customFormat="1" x14ac:dyDescent="0.2">
      <c r="A33" s="39" t="s">
        <v>152</v>
      </c>
      <c r="B33" s="40" t="s">
        <v>153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/>
      <c r="M33" s="35"/>
      <c r="N33" s="35"/>
      <c r="O33" s="41">
        <f t="shared" si="8"/>
        <v>0</v>
      </c>
    </row>
    <row r="34" spans="1:15" x14ac:dyDescent="0.2">
      <c r="A34" s="43"/>
      <c r="B34" s="40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x14ac:dyDescent="0.2">
      <c r="A35" s="20">
        <v>4.3</v>
      </c>
      <c r="B35" s="21" t="s">
        <v>15</v>
      </c>
      <c r="C35" s="15">
        <f>C36+C38</f>
        <v>19953.830000000002</v>
      </c>
      <c r="D35" s="15">
        <f t="shared" ref="D35:O35" si="10">D36+D38</f>
        <v>1001912.22</v>
      </c>
      <c r="E35" s="15">
        <f t="shared" si="10"/>
        <v>1001201.4299999999</v>
      </c>
      <c r="F35" s="15">
        <f t="shared" si="10"/>
        <v>63228.49</v>
      </c>
      <c r="G35" s="15">
        <f t="shared" si="10"/>
        <v>1007069.58</v>
      </c>
      <c r="H35" s="15">
        <f t="shared" si="10"/>
        <v>14234.650000000001</v>
      </c>
      <c r="I35" s="15">
        <f t="shared" si="10"/>
        <v>5325.83</v>
      </c>
      <c r="J35" s="15">
        <f t="shared" si="10"/>
        <v>4164.37</v>
      </c>
      <c r="K35" s="15">
        <f t="shared" si="10"/>
        <v>48091.62</v>
      </c>
      <c r="L35" s="15">
        <f t="shared" si="10"/>
        <v>0</v>
      </c>
      <c r="M35" s="15">
        <f t="shared" si="10"/>
        <v>0</v>
      </c>
      <c r="N35" s="15">
        <f t="shared" si="10"/>
        <v>0</v>
      </c>
      <c r="O35" s="15">
        <f t="shared" si="10"/>
        <v>3165182.02</v>
      </c>
    </row>
    <row r="36" spans="1:15" x14ac:dyDescent="0.2">
      <c r="A36" s="36" t="s">
        <v>16</v>
      </c>
      <c r="B36" s="37" t="s">
        <v>17</v>
      </c>
      <c r="C36" s="42">
        <f>SUM(C37)</f>
        <v>18154.16</v>
      </c>
      <c r="D36" s="42">
        <f t="shared" ref="D36:N36" si="11">SUM(D37)</f>
        <v>1912.19</v>
      </c>
      <c r="E36" s="42">
        <f t="shared" si="11"/>
        <v>1200.3399999999999</v>
      </c>
      <c r="F36" s="42">
        <f t="shared" si="11"/>
        <v>4350.32</v>
      </c>
      <c r="G36" s="42">
        <f t="shared" si="11"/>
        <v>3596.6</v>
      </c>
      <c r="H36" s="42">
        <f t="shared" si="11"/>
        <v>4301.97</v>
      </c>
      <c r="I36" s="42">
        <f t="shared" si="11"/>
        <v>5325.83</v>
      </c>
      <c r="J36" s="42">
        <f t="shared" si="11"/>
        <v>4164.37</v>
      </c>
      <c r="K36" s="42">
        <f t="shared" si="11"/>
        <v>6187.62</v>
      </c>
      <c r="L36" s="42">
        <f t="shared" si="11"/>
        <v>0</v>
      </c>
      <c r="M36" s="42">
        <f t="shared" si="11"/>
        <v>0</v>
      </c>
      <c r="N36" s="42">
        <f t="shared" si="11"/>
        <v>0</v>
      </c>
      <c r="O36" s="42">
        <f>SUM(O37)</f>
        <v>49193.4</v>
      </c>
    </row>
    <row r="37" spans="1:15" x14ac:dyDescent="0.2">
      <c r="A37" s="39" t="s">
        <v>222</v>
      </c>
      <c r="B37" s="40" t="s">
        <v>154</v>
      </c>
      <c r="C37" s="35">
        <v>18154.16</v>
      </c>
      <c r="D37" s="35">
        <v>1912.19</v>
      </c>
      <c r="E37" s="35">
        <v>1200.3399999999999</v>
      </c>
      <c r="F37" s="35">
        <v>4350.32</v>
      </c>
      <c r="G37" s="35">
        <v>3596.6</v>
      </c>
      <c r="H37" s="35">
        <v>4301.97</v>
      </c>
      <c r="I37" s="35">
        <v>5325.83</v>
      </c>
      <c r="J37" s="35">
        <v>4164.37</v>
      </c>
      <c r="K37" s="35">
        <v>6187.62</v>
      </c>
      <c r="L37" s="35"/>
      <c r="M37" s="35"/>
      <c r="N37" s="35"/>
      <c r="O37" s="41">
        <f>SUM(C37:N37)</f>
        <v>49193.4</v>
      </c>
    </row>
    <row r="38" spans="1:15" x14ac:dyDescent="0.2">
      <c r="A38" s="36" t="s">
        <v>18</v>
      </c>
      <c r="B38" s="37" t="s">
        <v>19</v>
      </c>
      <c r="C38" s="42">
        <f>SUM(C39:C41)</f>
        <v>1799.67</v>
      </c>
      <c r="D38" s="42">
        <f t="shared" ref="D38:N38" si="12">SUM(D39:D41)</f>
        <v>1000000.03</v>
      </c>
      <c r="E38" s="42">
        <f t="shared" si="12"/>
        <v>1000001.09</v>
      </c>
      <c r="F38" s="42">
        <f t="shared" si="12"/>
        <v>58878.17</v>
      </c>
      <c r="G38" s="42">
        <f t="shared" si="12"/>
        <v>1003472.98</v>
      </c>
      <c r="H38" s="42">
        <f t="shared" si="12"/>
        <v>9932.68</v>
      </c>
      <c r="I38" s="42">
        <f t="shared" si="12"/>
        <v>0</v>
      </c>
      <c r="J38" s="42">
        <f t="shared" si="12"/>
        <v>0</v>
      </c>
      <c r="K38" s="42">
        <f t="shared" si="12"/>
        <v>41904</v>
      </c>
      <c r="L38" s="42">
        <f t="shared" si="12"/>
        <v>0</v>
      </c>
      <c r="M38" s="42">
        <f t="shared" si="12"/>
        <v>0</v>
      </c>
      <c r="N38" s="42">
        <f t="shared" si="12"/>
        <v>0</v>
      </c>
      <c r="O38" s="42">
        <f>SUM(O39:O42)</f>
        <v>3115988.62</v>
      </c>
    </row>
    <row r="39" spans="1:15" x14ac:dyDescent="0.2">
      <c r="A39" s="39" t="s">
        <v>155</v>
      </c>
      <c r="B39" s="40" t="s">
        <v>159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/>
      <c r="M39" s="44"/>
      <c r="N39" s="44"/>
      <c r="O39" s="41">
        <f>SUM(C39:N39)</f>
        <v>0</v>
      </c>
    </row>
    <row r="40" spans="1:15" x14ac:dyDescent="0.2">
      <c r="A40" s="39" t="s">
        <v>156</v>
      </c>
      <c r="B40" s="40" t="s">
        <v>160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/>
      <c r="M40" s="44"/>
      <c r="N40" s="44"/>
      <c r="O40" s="41">
        <f>SUM(C40:N40)</f>
        <v>0</v>
      </c>
    </row>
    <row r="41" spans="1:15" x14ac:dyDescent="0.2">
      <c r="A41" s="39" t="s">
        <v>157</v>
      </c>
      <c r="B41" s="40" t="s">
        <v>158</v>
      </c>
      <c r="C41" s="44">
        <v>1799.67</v>
      </c>
      <c r="D41" s="44">
        <v>1000000.03</v>
      </c>
      <c r="E41" s="44">
        <v>1000001.09</v>
      </c>
      <c r="F41" s="44">
        <v>58878.17</v>
      </c>
      <c r="G41" s="44">
        <v>1003472.98</v>
      </c>
      <c r="H41" s="44">
        <v>9932.68</v>
      </c>
      <c r="I41" s="44">
        <v>0</v>
      </c>
      <c r="J41" s="44">
        <v>0</v>
      </c>
      <c r="K41" s="44">
        <v>41904</v>
      </c>
      <c r="L41" s="44"/>
      <c r="M41" s="44"/>
      <c r="N41" s="44"/>
      <c r="O41" s="41">
        <f>SUM(C41:N41)</f>
        <v>3115988.62</v>
      </c>
    </row>
    <row r="42" spans="1:15" x14ac:dyDescent="0.2">
      <c r="A42" s="43"/>
      <c r="B42" s="3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 s="1" customFormat="1" x14ac:dyDescent="0.2">
      <c r="A43" s="16"/>
      <c r="B43" s="18" t="s">
        <v>20</v>
      </c>
      <c r="C43" s="23">
        <f t="shared" ref="C43:O43" si="13">C9+C26+C35</f>
        <v>21689787.299999997</v>
      </c>
      <c r="D43" s="23">
        <f t="shared" si="13"/>
        <v>19425284.779999997</v>
      </c>
      <c r="E43" s="23">
        <f t="shared" si="13"/>
        <v>22020497.359999999</v>
      </c>
      <c r="F43" s="23">
        <f t="shared" si="13"/>
        <v>21131736.739999998</v>
      </c>
      <c r="G43" s="23">
        <f t="shared" si="13"/>
        <v>24163801.379999999</v>
      </c>
      <c r="H43" s="23">
        <f t="shared" si="13"/>
        <v>23956441.759999998</v>
      </c>
      <c r="I43" s="23">
        <f t="shared" si="13"/>
        <v>25256462.129999999</v>
      </c>
      <c r="J43" s="23">
        <f t="shared" si="13"/>
        <v>21958468.59</v>
      </c>
      <c r="K43" s="23">
        <f t="shared" si="13"/>
        <v>28348913.75</v>
      </c>
      <c r="L43" s="23">
        <f t="shared" si="13"/>
        <v>0</v>
      </c>
      <c r="M43" s="23">
        <f t="shared" si="13"/>
        <v>0</v>
      </c>
      <c r="N43" s="23">
        <f t="shared" si="13"/>
        <v>0</v>
      </c>
      <c r="O43" s="23">
        <f t="shared" si="13"/>
        <v>207951393.79000002</v>
      </c>
    </row>
    <row r="44" spans="1:15" x14ac:dyDescent="0.2">
      <c r="A44" s="26"/>
      <c r="O44" s="25"/>
    </row>
    <row r="45" spans="1:15" s="1" customFormat="1" x14ac:dyDescent="0.2">
      <c r="A45" s="16">
        <v>5</v>
      </c>
      <c r="B45" s="46" t="s">
        <v>21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s="1" customFormat="1" x14ac:dyDescent="0.2">
      <c r="A46" s="20">
        <v>5.0999999999999996</v>
      </c>
      <c r="B46" s="21" t="s">
        <v>22</v>
      </c>
      <c r="C46" s="15">
        <f>C47+C54+C64</f>
        <v>17340874.699999999</v>
      </c>
      <c r="D46" s="15">
        <f t="shared" ref="D46:O46" si="14">D47+D54+D64</f>
        <v>20783037.440000001</v>
      </c>
      <c r="E46" s="15">
        <f t="shared" si="14"/>
        <v>23276367.229999997</v>
      </c>
      <c r="F46" s="15">
        <f t="shared" si="14"/>
        <v>20613478.119999997</v>
      </c>
      <c r="G46" s="15">
        <f t="shared" si="14"/>
        <v>23265028.369999997</v>
      </c>
      <c r="H46" s="15">
        <f t="shared" si="14"/>
        <v>22316027.619999997</v>
      </c>
      <c r="I46" s="15">
        <f t="shared" si="14"/>
        <v>20020743.340000004</v>
      </c>
      <c r="J46" s="15">
        <f t="shared" si="14"/>
        <v>24350842.830000002</v>
      </c>
      <c r="K46" s="15">
        <f t="shared" si="14"/>
        <v>20365643.010000002</v>
      </c>
      <c r="L46" s="15">
        <f t="shared" si="14"/>
        <v>0</v>
      </c>
      <c r="M46" s="15">
        <f t="shared" si="14"/>
        <v>0</v>
      </c>
      <c r="N46" s="15">
        <f t="shared" si="14"/>
        <v>0</v>
      </c>
      <c r="O46" s="15">
        <f t="shared" si="14"/>
        <v>192332042.66</v>
      </c>
    </row>
    <row r="47" spans="1:15" x14ac:dyDescent="0.2">
      <c r="A47" s="36" t="s">
        <v>23</v>
      </c>
      <c r="B47" s="37" t="s">
        <v>24</v>
      </c>
      <c r="C47" s="42">
        <f>SUM(C48:C53)</f>
        <v>8933594.8300000001</v>
      </c>
      <c r="D47" s="42">
        <f t="shared" ref="D47:H47" si="15">SUM(D48:D53)</f>
        <v>10503725.450000001</v>
      </c>
      <c r="E47" s="42">
        <f t="shared" si="15"/>
        <v>10572253.07</v>
      </c>
      <c r="F47" s="42">
        <f t="shared" si="15"/>
        <v>10970769.17</v>
      </c>
      <c r="G47" s="42">
        <f t="shared" si="15"/>
        <v>10229541.970000001</v>
      </c>
      <c r="H47" s="42">
        <f t="shared" si="15"/>
        <v>11007873.379999999</v>
      </c>
      <c r="I47" s="42">
        <f t="shared" ref="I47:O47" si="16">SUM(I48:I53)</f>
        <v>10470176.040000001</v>
      </c>
      <c r="J47" s="42">
        <f t="shared" si="16"/>
        <v>13102916.030000001</v>
      </c>
      <c r="K47" s="42">
        <f t="shared" si="16"/>
        <v>10004483.940000001</v>
      </c>
      <c r="L47" s="42">
        <f t="shared" si="16"/>
        <v>0</v>
      </c>
      <c r="M47" s="42">
        <f t="shared" si="16"/>
        <v>0</v>
      </c>
      <c r="N47" s="42">
        <f t="shared" si="16"/>
        <v>0</v>
      </c>
      <c r="O47" s="42">
        <f t="shared" si="16"/>
        <v>95795333.879999995</v>
      </c>
    </row>
    <row r="48" spans="1:15" ht="25.5" x14ac:dyDescent="0.2">
      <c r="A48" s="39" t="s">
        <v>103</v>
      </c>
      <c r="B48" s="40" t="s">
        <v>61</v>
      </c>
      <c r="C48" s="44">
        <v>3196418.94</v>
      </c>
      <c r="D48" s="44">
        <v>3199739.99</v>
      </c>
      <c r="E48" s="44">
        <v>3531945.48</v>
      </c>
      <c r="F48" s="44">
        <v>3276461.77</v>
      </c>
      <c r="G48" s="44">
        <v>3431546.81</v>
      </c>
      <c r="H48" s="44">
        <v>3363762.82</v>
      </c>
      <c r="I48" s="44">
        <v>3375293.3</v>
      </c>
      <c r="J48" s="44">
        <v>3559726.69</v>
      </c>
      <c r="K48" s="44">
        <v>3268418.36</v>
      </c>
      <c r="L48" s="44"/>
      <c r="M48" s="44"/>
      <c r="N48" s="44"/>
      <c r="O48" s="41">
        <f t="shared" ref="O48:O53" si="17">SUM(C48:N48)</f>
        <v>30203314.16</v>
      </c>
    </row>
    <row r="49" spans="1:15" ht="25.5" x14ac:dyDescent="0.2">
      <c r="A49" s="39" t="s">
        <v>104</v>
      </c>
      <c r="B49" s="40" t="s">
        <v>105</v>
      </c>
      <c r="C49" s="44">
        <v>832863.07</v>
      </c>
      <c r="D49" s="44">
        <v>908975.78</v>
      </c>
      <c r="E49" s="44">
        <v>1141843.49</v>
      </c>
      <c r="F49" s="44">
        <v>917198.22</v>
      </c>
      <c r="G49" s="44">
        <v>1151991.52</v>
      </c>
      <c r="H49" s="44">
        <v>900592.36</v>
      </c>
      <c r="I49" s="44">
        <v>926621.43</v>
      </c>
      <c r="J49" s="44">
        <v>1177489.74</v>
      </c>
      <c r="K49" s="44">
        <v>947838.35</v>
      </c>
      <c r="L49" s="44"/>
      <c r="M49" s="44"/>
      <c r="N49" s="44"/>
      <c r="O49" s="41">
        <f t="shared" si="17"/>
        <v>8905413.9600000009</v>
      </c>
    </row>
    <row r="50" spans="1:15" x14ac:dyDescent="0.2">
      <c r="A50" s="39" t="s">
        <v>106</v>
      </c>
      <c r="B50" s="40" t="s">
        <v>62</v>
      </c>
      <c r="C50" s="44">
        <v>675008.75</v>
      </c>
      <c r="D50" s="44">
        <v>591007.04</v>
      </c>
      <c r="E50" s="44">
        <v>921494.05</v>
      </c>
      <c r="F50" s="44">
        <v>745121.19</v>
      </c>
      <c r="G50" s="44">
        <v>755140.15</v>
      </c>
      <c r="H50" s="44">
        <v>712646.69</v>
      </c>
      <c r="I50" s="44">
        <v>671236.78</v>
      </c>
      <c r="J50" s="44">
        <v>908180.44</v>
      </c>
      <c r="K50" s="44">
        <v>705532.18</v>
      </c>
      <c r="L50" s="44"/>
      <c r="M50" s="44"/>
      <c r="N50" s="44"/>
      <c r="O50" s="41">
        <f t="shared" si="17"/>
        <v>6685367.2699999996</v>
      </c>
    </row>
    <row r="51" spans="1:15" x14ac:dyDescent="0.2">
      <c r="A51" s="39" t="s">
        <v>107</v>
      </c>
      <c r="B51" s="40" t="s">
        <v>63</v>
      </c>
      <c r="C51" s="44">
        <v>881620.01</v>
      </c>
      <c r="D51" s="44">
        <v>2267782.89</v>
      </c>
      <c r="E51" s="44">
        <v>871976.71</v>
      </c>
      <c r="F51" s="44">
        <v>2317506.9300000002</v>
      </c>
      <c r="G51" s="44">
        <v>809718.78</v>
      </c>
      <c r="H51" s="44">
        <v>2331131.02</v>
      </c>
      <c r="I51" s="44">
        <v>970303.2</v>
      </c>
      <c r="J51" s="44">
        <v>2346794.87</v>
      </c>
      <c r="K51" s="44">
        <v>1460334.6</v>
      </c>
      <c r="L51" s="44"/>
      <c r="M51" s="44"/>
      <c r="N51" s="44"/>
      <c r="O51" s="41">
        <f t="shared" si="17"/>
        <v>14257169.01</v>
      </c>
    </row>
    <row r="52" spans="1:15" ht="25.5" x14ac:dyDescent="0.2">
      <c r="A52" s="39" t="s">
        <v>108</v>
      </c>
      <c r="B52" s="11" t="s">
        <v>64</v>
      </c>
      <c r="C52" s="44">
        <v>2475538.04</v>
      </c>
      <c r="D52" s="44">
        <v>2667512.58</v>
      </c>
      <c r="E52" s="44">
        <v>3177474.54</v>
      </c>
      <c r="F52" s="44">
        <v>2868775.97</v>
      </c>
      <c r="G52" s="44">
        <v>3196385.35</v>
      </c>
      <c r="H52" s="44">
        <v>2847934.28</v>
      </c>
      <c r="I52" s="44">
        <v>3565227.66</v>
      </c>
      <c r="J52" s="44">
        <v>4096759.74</v>
      </c>
      <c r="K52" s="44">
        <v>2711787.91</v>
      </c>
      <c r="L52" s="44"/>
      <c r="M52" s="44"/>
      <c r="N52" s="44"/>
      <c r="O52" s="41">
        <f t="shared" si="17"/>
        <v>27607396.070000004</v>
      </c>
    </row>
    <row r="53" spans="1:15" x14ac:dyDescent="0.2">
      <c r="A53" s="39" t="s">
        <v>109</v>
      </c>
      <c r="B53" s="40" t="s">
        <v>65</v>
      </c>
      <c r="C53" s="44">
        <v>872146.02</v>
      </c>
      <c r="D53" s="44">
        <v>868707.17</v>
      </c>
      <c r="E53" s="44">
        <v>927518.8</v>
      </c>
      <c r="F53" s="44">
        <v>845705.09</v>
      </c>
      <c r="G53" s="44">
        <v>884759.36</v>
      </c>
      <c r="H53" s="44">
        <v>851806.21</v>
      </c>
      <c r="I53" s="44">
        <v>961493.67</v>
      </c>
      <c r="J53" s="44">
        <v>1013964.55</v>
      </c>
      <c r="K53" s="44">
        <v>910572.54</v>
      </c>
      <c r="L53" s="44"/>
      <c r="M53" s="44"/>
      <c r="N53" s="44"/>
      <c r="O53" s="41">
        <f t="shared" si="17"/>
        <v>8136673.4100000001</v>
      </c>
    </row>
    <row r="54" spans="1:15" ht="13.5" customHeight="1" x14ac:dyDescent="0.2">
      <c r="A54" s="36" t="s">
        <v>25</v>
      </c>
      <c r="B54" s="37" t="s">
        <v>26</v>
      </c>
      <c r="C54" s="42">
        <f>SUM(C55:C63)</f>
        <v>2964946.5700000003</v>
      </c>
      <c r="D54" s="42">
        <f t="shared" ref="D54:J54" si="18">SUM(D55:D63)</f>
        <v>3432041.22</v>
      </c>
      <c r="E54" s="42">
        <f t="shared" si="18"/>
        <v>2676550.4499999997</v>
      </c>
      <c r="F54" s="42">
        <f t="shared" si="18"/>
        <v>3135711.6399999997</v>
      </c>
      <c r="G54" s="42">
        <f t="shared" si="18"/>
        <v>3191226.19</v>
      </c>
      <c r="H54" s="42">
        <f t="shared" si="18"/>
        <v>2736055.69</v>
      </c>
      <c r="I54" s="42">
        <f t="shared" si="18"/>
        <v>4200594.1900000004</v>
      </c>
      <c r="J54" s="42">
        <f t="shared" si="18"/>
        <v>3028834.69</v>
      </c>
      <c r="K54" s="42">
        <f>SUM(K55:K63)</f>
        <v>2529184.1300000004</v>
      </c>
      <c r="L54" s="42">
        <f>SUM(L55:L63)</f>
        <v>0</v>
      </c>
      <c r="M54" s="42">
        <f>SUM(M55:M63)</f>
        <v>0</v>
      </c>
      <c r="N54" s="42">
        <f>SUM(N55:N63)</f>
        <v>0</v>
      </c>
      <c r="O54" s="42">
        <f>SUM(O55:O63)</f>
        <v>27895144.769999996</v>
      </c>
    </row>
    <row r="55" spans="1:15" ht="25.5" x14ac:dyDescent="0.2">
      <c r="A55" s="39" t="s">
        <v>110</v>
      </c>
      <c r="B55" s="11" t="s">
        <v>119</v>
      </c>
      <c r="C55" s="44">
        <v>145312.54999999999</v>
      </c>
      <c r="D55" s="44">
        <v>223585.55</v>
      </c>
      <c r="E55" s="44">
        <v>194948.81</v>
      </c>
      <c r="F55" s="44">
        <v>161386.04</v>
      </c>
      <c r="G55" s="44">
        <v>224624.19</v>
      </c>
      <c r="H55" s="44">
        <v>163468.35</v>
      </c>
      <c r="I55" s="44">
        <v>303191.59000000003</v>
      </c>
      <c r="J55" s="44">
        <v>328576.93</v>
      </c>
      <c r="K55" s="44">
        <v>56131.1</v>
      </c>
      <c r="L55" s="44"/>
      <c r="M55" s="44"/>
      <c r="N55" s="44"/>
      <c r="O55" s="41">
        <f t="shared" ref="O55:O63" si="19">SUM(C55:N55)</f>
        <v>1801225.11</v>
      </c>
    </row>
    <row r="56" spans="1:15" x14ac:dyDescent="0.2">
      <c r="A56" s="39" t="s">
        <v>111</v>
      </c>
      <c r="B56" s="11" t="s">
        <v>120</v>
      </c>
      <c r="C56" s="44">
        <v>7204.75</v>
      </c>
      <c r="D56" s="44">
        <v>15551.06</v>
      </c>
      <c r="E56" s="44">
        <v>24549.83</v>
      </c>
      <c r="F56" s="44">
        <v>21849.56</v>
      </c>
      <c r="G56" s="44">
        <v>30934.63</v>
      </c>
      <c r="H56" s="44">
        <v>31591.17</v>
      </c>
      <c r="I56" s="44">
        <v>18310.05</v>
      </c>
      <c r="J56" s="44">
        <v>47769.99</v>
      </c>
      <c r="K56" s="44">
        <v>49450.81</v>
      </c>
      <c r="L56" s="44"/>
      <c r="M56" s="44"/>
      <c r="N56" s="44"/>
      <c r="O56" s="41">
        <f t="shared" si="19"/>
        <v>247211.84999999998</v>
      </c>
    </row>
    <row r="57" spans="1:15" ht="25.5" x14ac:dyDescent="0.2">
      <c r="A57" s="39" t="s">
        <v>112</v>
      </c>
      <c r="B57" s="40" t="s">
        <v>125</v>
      </c>
      <c r="C57" s="44">
        <v>292500</v>
      </c>
      <c r="D57" s="44">
        <v>292500</v>
      </c>
      <c r="E57" s="44">
        <v>292500</v>
      </c>
      <c r="F57" s="44">
        <v>292500</v>
      </c>
      <c r="G57" s="44">
        <v>292500</v>
      </c>
      <c r="H57" s="44">
        <v>0</v>
      </c>
      <c r="I57" s="44">
        <v>0</v>
      </c>
      <c r="J57" s="44">
        <v>0</v>
      </c>
      <c r="K57" s="44">
        <v>0</v>
      </c>
      <c r="L57" s="44"/>
      <c r="M57" s="44"/>
      <c r="N57" s="44"/>
      <c r="O57" s="41">
        <f t="shared" si="19"/>
        <v>1462500</v>
      </c>
    </row>
    <row r="58" spans="1:15" ht="25.5" x14ac:dyDescent="0.2">
      <c r="A58" s="39" t="s">
        <v>113</v>
      </c>
      <c r="B58" s="11" t="s">
        <v>121</v>
      </c>
      <c r="C58" s="44">
        <v>547850.94999999995</v>
      </c>
      <c r="D58" s="44">
        <v>1549508.65</v>
      </c>
      <c r="E58" s="44">
        <v>1001950.2</v>
      </c>
      <c r="F58" s="44">
        <v>831140.68</v>
      </c>
      <c r="G58" s="44">
        <v>1048344.29</v>
      </c>
      <c r="H58" s="44">
        <v>697606.92</v>
      </c>
      <c r="I58" s="44">
        <v>2108521.8199999998</v>
      </c>
      <c r="J58" s="44">
        <v>1154930.23</v>
      </c>
      <c r="K58" s="44">
        <v>825045.59</v>
      </c>
      <c r="L58" s="44"/>
      <c r="M58" s="44"/>
      <c r="N58" s="44"/>
      <c r="O58" s="41">
        <f t="shared" si="19"/>
        <v>9764899.3300000001</v>
      </c>
    </row>
    <row r="59" spans="1:15" ht="25.5" x14ac:dyDescent="0.2">
      <c r="A59" s="39" t="s">
        <v>114</v>
      </c>
      <c r="B59" s="11" t="s">
        <v>126</v>
      </c>
      <c r="C59" s="44">
        <v>893079.05</v>
      </c>
      <c r="D59" s="44">
        <v>537456.19999999995</v>
      </c>
      <c r="E59" s="44">
        <v>328671.98</v>
      </c>
      <c r="F59" s="44">
        <v>972578.84</v>
      </c>
      <c r="G59" s="44">
        <v>623613.36</v>
      </c>
      <c r="H59" s="44">
        <v>709635.6</v>
      </c>
      <c r="I59" s="44">
        <v>639712.16</v>
      </c>
      <c r="J59" s="44">
        <v>617395.55000000005</v>
      </c>
      <c r="K59" s="44">
        <v>605569.55000000005</v>
      </c>
      <c r="L59" s="44"/>
      <c r="M59" s="44"/>
      <c r="N59" s="44"/>
      <c r="O59" s="41">
        <f t="shared" si="19"/>
        <v>5927712.2899999991</v>
      </c>
    </row>
    <row r="60" spans="1:15" x14ac:dyDescent="0.2">
      <c r="A60" s="39" t="s">
        <v>115</v>
      </c>
      <c r="B60" s="11" t="s">
        <v>122</v>
      </c>
      <c r="C60" s="44">
        <v>646016.23</v>
      </c>
      <c r="D60" s="44">
        <v>592215.93000000005</v>
      </c>
      <c r="E60" s="44">
        <v>724832.28</v>
      </c>
      <c r="F60" s="44">
        <v>710991.55</v>
      </c>
      <c r="G60" s="44">
        <v>752590.25</v>
      </c>
      <c r="H60" s="44">
        <v>755902.18</v>
      </c>
      <c r="I60" s="44">
        <v>826484.29</v>
      </c>
      <c r="J60" s="44">
        <v>679549.01</v>
      </c>
      <c r="K60" s="44">
        <v>834298.92</v>
      </c>
      <c r="L60" s="44"/>
      <c r="M60" s="44"/>
      <c r="N60" s="44"/>
      <c r="O60" s="41">
        <f t="shared" si="19"/>
        <v>6522880.6400000006</v>
      </c>
    </row>
    <row r="61" spans="1:15" ht="25.5" x14ac:dyDescent="0.2">
      <c r="A61" s="39" t="s">
        <v>116</v>
      </c>
      <c r="B61" s="11" t="s">
        <v>123</v>
      </c>
      <c r="C61" s="44">
        <v>322586.87</v>
      </c>
      <c r="D61" s="44">
        <v>32240.17</v>
      </c>
      <c r="E61" s="44">
        <v>21734.44</v>
      </c>
      <c r="F61" s="44">
        <v>46702.94</v>
      </c>
      <c r="G61" s="44">
        <v>37739.32</v>
      </c>
      <c r="H61" s="44">
        <v>179902.19</v>
      </c>
      <c r="I61" s="44">
        <v>115344.72</v>
      </c>
      <c r="J61" s="44">
        <v>16359.06</v>
      </c>
      <c r="K61" s="44">
        <v>28908.17</v>
      </c>
      <c r="L61" s="44"/>
      <c r="M61" s="44"/>
      <c r="N61" s="44"/>
      <c r="O61" s="41">
        <f t="shared" si="19"/>
        <v>801517.88</v>
      </c>
    </row>
    <row r="62" spans="1:15" x14ac:dyDescent="0.2">
      <c r="A62" s="39" t="s">
        <v>117</v>
      </c>
      <c r="B62" s="11" t="s">
        <v>127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/>
      <c r="M62" s="44"/>
      <c r="N62" s="44"/>
      <c r="O62" s="41">
        <f t="shared" si="19"/>
        <v>0</v>
      </c>
    </row>
    <row r="63" spans="1:15" ht="25.5" x14ac:dyDescent="0.2">
      <c r="A63" s="39" t="s">
        <v>118</v>
      </c>
      <c r="B63" s="11" t="s">
        <v>124</v>
      </c>
      <c r="C63" s="44">
        <v>110396.17</v>
      </c>
      <c r="D63" s="44">
        <v>188983.66</v>
      </c>
      <c r="E63" s="44">
        <v>87362.91</v>
      </c>
      <c r="F63" s="44">
        <v>98562.03</v>
      </c>
      <c r="G63" s="44">
        <v>180880.15</v>
      </c>
      <c r="H63" s="44">
        <v>197949.28</v>
      </c>
      <c r="I63" s="44">
        <v>189029.56</v>
      </c>
      <c r="J63" s="44">
        <v>184253.92</v>
      </c>
      <c r="K63" s="44">
        <v>129779.99</v>
      </c>
      <c r="L63" s="44"/>
      <c r="M63" s="44"/>
      <c r="N63" s="44"/>
      <c r="O63" s="41">
        <f t="shared" si="19"/>
        <v>1367197.67</v>
      </c>
    </row>
    <row r="64" spans="1:15" x14ac:dyDescent="0.2">
      <c r="A64" s="36" t="s">
        <v>27</v>
      </c>
      <c r="B64" s="37" t="s">
        <v>28</v>
      </c>
      <c r="C64" s="42">
        <f>SUM(C65:C73)</f>
        <v>5442333.2999999998</v>
      </c>
      <c r="D64" s="42">
        <f t="shared" ref="D64:N64" si="20">SUM(D65:D73)</f>
        <v>6847270.7699999996</v>
      </c>
      <c r="E64" s="42">
        <f t="shared" si="20"/>
        <v>10027563.709999999</v>
      </c>
      <c r="F64" s="42">
        <f t="shared" si="20"/>
        <v>6506997.3099999996</v>
      </c>
      <c r="G64" s="42">
        <f t="shared" si="20"/>
        <v>9844260.209999999</v>
      </c>
      <c r="H64" s="42">
        <f t="shared" si="20"/>
        <v>8572098.5499999989</v>
      </c>
      <c r="I64" s="42">
        <f t="shared" si="20"/>
        <v>5349973.1100000013</v>
      </c>
      <c r="J64" s="42">
        <f t="shared" si="20"/>
        <v>8219092.1100000003</v>
      </c>
      <c r="K64" s="42">
        <f>SUM(K65:K73)</f>
        <v>7831974.9400000004</v>
      </c>
      <c r="L64" s="42">
        <f t="shared" si="20"/>
        <v>0</v>
      </c>
      <c r="M64" s="42">
        <f t="shared" si="20"/>
        <v>0</v>
      </c>
      <c r="N64" s="42">
        <f t="shared" si="20"/>
        <v>0</v>
      </c>
      <c r="O64" s="42">
        <f>SUM(O65:O73)</f>
        <v>68641564.010000005</v>
      </c>
    </row>
    <row r="65" spans="1:15" x14ac:dyDescent="0.2">
      <c r="A65" s="39" t="s">
        <v>128</v>
      </c>
      <c r="B65" s="40" t="s">
        <v>137</v>
      </c>
      <c r="C65" s="44">
        <v>2985784.45</v>
      </c>
      <c r="D65" s="44">
        <v>2856398.61</v>
      </c>
      <c r="E65" s="44">
        <v>2876640.87</v>
      </c>
      <c r="F65" s="44">
        <v>989917.14</v>
      </c>
      <c r="G65" s="44">
        <v>633014.51</v>
      </c>
      <c r="H65" s="44">
        <v>823177.17</v>
      </c>
      <c r="I65" s="44">
        <v>785721.87</v>
      </c>
      <c r="J65" s="44">
        <v>1025956.91</v>
      </c>
      <c r="K65" s="44">
        <v>1348739.03</v>
      </c>
      <c r="L65" s="44"/>
      <c r="M65" s="44"/>
      <c r="N65" s="44"/>
      <c r="O65" s="41">
        <f t="shared" ref="O65:O73" si="21">SUM(C65:N65)</f>
        <v>14325350.559999999</v>
      </c>
    </row>
    <row r="66" spans="1:15" x14ac:dyDescent="0.2">
      <c r="A66" s="39" t="s">
        <v>129</v>
      </c>
      <c r="B66" s="40" t="s">
        <v>138</v>
      </c>
      <c r="C66" s="44">
        <v>29654.03</v>
      </c>
      <c r="D66" s="44">
        <v>436027.91</v>
      </c>
      <c r="E66" s="44">
        <v>1894336.99</v>
      </c>
      <c r="F66" s="44">
        <v>1367993.55</v>
      </c>
      <c r="G66" s="44">
        <v>1821507.83</v>
      </c>
      <c r="H66" s="44">
        <v>1713246.91</v>
      </c>
      <c r="I66" s="44">
        <v>683868.09</v>
      </c>
      <c r="J66" s="44">
        <v>1727332.07</v>
      </c>
      <c r="K66" s="44">
        <v>1973358.91</v>
      </c>
      <c r="L66" s="44"/>
      <c r="M66" s="44"/>
      <c r="N66" s="44"/>
      <c r="O66" s="41">
        <f t="shared" si="21"/>
        <v>11647326.289999999</v>
      </c>
    </row>
    <row r="67" spans="1:15" ht="25.5" x14ac:dyDescent="0.2">
      <c r="A67" s="39" t="s">
        <v>130</v>
      </c>
      <c r="B67" s="40" t="s">
        <v>139</v>
      </c>
      <c r="C67" s="44">
        <v>437682.36</v>
      </c>
      <c r="D67" s="44">
        <v>627638.29</v>
      </c>
      <c r="E67" s="44">
        <v>718807.22</v>
      </c>
      <c r="F67" s="44">
        <v>1455458.43</v>
      </c>
      <c r="G67" s="44">
        <v>1625130.6</v>
      </c>
      <c r="H67" s="44">
        <v>1401285.8</v>
      </c>
      <c r="I67" s="44">
        <v>1531125.14</v>
      </c>
      <c r="J67" s="44">
        <v>614418.55000000005</v>
      </c>
      <c r="K67" s="44">
        <v>830733.64</v>
      </c>
      <c r="L67" s="44"/>
      <c r="M67" s="44"/>
      <c r="N67" s="44"/>
      <c r="O67" s="41">
        <f t="shared" si="21"/>
        <v>9242280.0300000012</v>
      </c>
    </row>
    <row r="68" spans="1:15" ht="25.5" x14ac:dyDescent="0.2">
      <c r="A68" s="39" t="s">
        <v>131</v>
      </c>
      <c r="B68" s="40" t="s">
        <v>140</v>
      </c>
      <c r="C68" s="44">
        <v>223923.28</v>
      </c>
      <c r="D68" s="44">
        <v>268328.89</v>
      </c>
      <c r="E68" s="44">
        <v>232157.64</v>
      </c>
      <c r="F68" s="44">
        <v>34908.99</v>
      </c>
      <c r="G68" s="44">
        <v>997199.4</v>
      </c>
      <c r="H68" s="44">
        <v>205162.9</v>
      </c>
      <c r="I68" s="44">
        <v>205528.2</v>
      </c>
      <c r="J68" s="44">
        <v>199590.29</v>
      </c>
      <c r="K68" s="44">
        <v>190718.37</v>
      </c>
      <c r="L68" s="44"/>
      <c r="M68" s="44"/>
      <c r="N68" s="44"/>
      <c r="O68" s="41">
        <f t="shared" si="21"/>
        <v>2557517.9600000004</v>
      </c>
    </row>
    <row r="69" spans="1:15" ht="25.5" x14ac:dyDescent="0.2">
      <c r="A69" s="39" t="s">
        <v>132</v>
      </c>
      <c r="B69" s="40" t="s">
        <v>141</v>
      </c>
      <c r="C69" s="44">
        <v>364974.65</v>
      </c>
      <c r="D69" s="44">
        <v>1990242.23</v>
      </c>
      <c r="E69" s="44">
        <v>3492787.71</v>
      </c>
      <c r="F69" s="44">
        <v>2053118.39</v>
      </c>
      <c r="G69" s="44">
        <v>3764454.13</v>
      </c>
      <c r="H69" s="44">
        <v>2765144.57</v>
      </c>
      <c r="I69" s="44">
        <v>1057309.6599999999</v>
      </c>
      <c r="J69" s="44">
        <v>3810080.71</v>
      </c>
      <c r="K69" s="44">
        <v>2680295.5</v>
      </c>
      <c r="L69" s="44"/>
      <c r="M69" s="44"/>
      <c r="N69" s="44"/>
      <c r="O69" s="41">
        <f t="shared" si="21"/>
        <v>21978407.550000001</v>
      </c>
    </row>
    <row r="70" spans="1:15" ht="25.5" x14ac:dyDescent="0.2">
      <c r="A70" s="39" t="s">
        <v>133</v>
      </c>
      <c r="B70" s="40" t="s">
        <v>142</v>
      </c>
      <c r="C70" s="44">
        <v>38139.74</v>
      </c>
      <c r="D70" s="44">
        <v>82800</v>
      </c>
      <c r="E70" s="44">
        <v>209666.77</v>
      </c>
      <c r="F70" s="44">
        <v>202400</v>
      </c>
      <c r="G70" s="44">
        <v>0</v>
      </c>
      <c r="H70" s="44">
        <v>0</v>
      </c>
      <c r="I70" s="44">
        <v>189514.28</v>
      </c>
      <c r="J70" s="44">
        <v>218800</v>
      </c>
      <c r="K70" s="44">
        <v>221657.14</v>
      </c>
      <c r="L70" s="44"/>
      <c r="M70" s="44"/>
      <c r="N70" s="44"/>
      <c r="O70" s="41">
        <f t="shared" si="21"/>
        <v>1162977.9300000002</v>
      </c>
    </row>
    <row r="71" spans="1:15" x14ac:dyDescent="0.2">
      <c r="A71" s="39" t="s">
        <v>134</v>
      </c>
      <c r="B71" s="40" t="s">
        <v>143</v>
      </c>
      <c r="C71" s="44">
        <v>44957.37</v>
      </c>
      <c r="D71" s="44">
        <v>41708.75</v>
      </c>
      <c r="E71" s="44">
        <v>45436.92</v>
      </c>
      <c r="F71" s="44">
        <v>43559.81</v>
      </c>
      <c r="G71" s="44">
        <v>55464.08</v>
      </c>
      <c r="H71" s="44">
        <v>96799.18</v>
      </c>
      <c r="I71" s="44">
        <v>70583.41</v>
      </c>
      <c r="J71" s="44">
        <v>50520.959999999999</v>
      </c>
      <c r="K71" s="44">
        <v>123359.16</v>
      </c>
      <c r="L71" s="44"/>
      <c r="M71" s="44"/>
      <c r="N71" s="44"/>
      <c r="O71" s="41">
        <f t="shared" si="21"/>
        <v>572389.64</v>
      </c>
    </row>
    <row r="72" spans="1:15" x14ac:dyDescent="0.2">
      <c r="A72" s="39" t="s">
        <v>135</v>
      </c>
      <c r="B72" s="40" t="s">
        <v>144</v>
      </c>
      <c r="C72" s="44">
        <v>10702.83</v>
      </c>
      <c r="D72" s="44">
        <v>135051.72</v>
      </c>
      <c r="E72" s="44">
        <v>0</v>
      </c>
      <c r="F72" s="44">
        <v>28079.4</v>
      </c>
      <c r="G72" s="44">
        <v>144926</v>
      </c>
      <c r="H72" s="44">
        <v>15617.33</v>
      </c>
      <c r="I72" s="44">
        <v>1029.23</v>
      </c>
      <c r="J72" s="44">
        <v>167821.03</v>
      </c>
      <c r="K72" s="44">
        <v>3392</v>
      </c>
      <c r="L72" s="44"/>
      <c r="M72" s="44"/>
      <c r="N72" s="44"/>
      <c r="O72" s="41">
        <f t="shared" si="21"/>
        <v>506619.53999999992</v>
      </c>
    </row>
    <row r="73" spans="1:15" x14ac:dyDescent="0.2">
      <c r="A73" s="39" t="s">
        <v>136</v>
      </c>
      <c r="B73" s="40" t="s">
        <v>145</v>
      </c>
      <c r="C73" s="44">
        <v>1306514.5900000001</v>
      </c>
      <c r="D73" s="44">
        <v>409074.37</v>
      </c>
      <c r="E73" s="44">
        <v>557729.59</v>
      </c>
      <c r="F73" s="44">
        <v>331561.59999999998</v>
      </c>
      <c r="G73" s="44">
        <v>802563.66</v>
      </c>
      <c r="H73" s="44">
        <v>1551664.69</v>
      </c>
      <c r="I73" s="44">
        <v>825293.23</v>
      </c>
      <c r="J73" s="44">
        <v>404571.59</v>
      </c>
      <c r="K73" s="44">
        <v>459721.19</v>
      </c>
      <c r="L73" s="44"/>
      <c r="M73" s="44"/>
      <c r="N73" s="44"/>
      <c r="O73" s="41">
        <f t="shared" si="21"/>
        <v>6648694.5100000007</v>
      </c>
    </row>
    <row r="74" spans="1:15" x14ac:dyDescent="0.2">
      <c r="A74" s="43"/>
      <c r="B74" s="40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 s="1" customFormat="1" ht="25.5" x14ac:dyDescent="0.2">
      <c r="A75" s="20">
        <v>5.2</v>
      </c>
      <c r="B75" s="21" t="s">
        <v>29</v>
      </c>
      <c r="C75" s="19">
        <f>C76+C79+C84+C88</f>
        <v>0</v>
      </c>
      <c r="D75" s="19">
        <f t="shared" ref="D75:O75" si="22">D76+D79+D84+D88</f>
        <v>0</v>
      </c>
      <c r="E75" s="19">
        <f t="shared" si="22"/>
        <v>0</v>
      </c>
      <c r="F75" s="19">
        <f t="shared" si="22"/>
        <v>0</v>
      </c>
      <c r="G75" s="19">
        <f t="shared" si="22"/>
        <v>0</v>
      </c>
      <c r="H75" s="19">
        <f t="shared" si="22"/>
        <v>0</v>
      </c>
      <c r="I75" s="19">
        <f t="shared" si="22"/>
        <v>0</v>
      </c>
      <c r="J75" s="19">
        <f t="shared" si="22"/>
        <v>0</v>
      </c>
      <c r="K75" s="19">
        <f t="shared" si="22"/>
        <v>0</v>
      </c>
      <c r="L75" s="19">
        <f t="shared" si="22"/>
        <v>0</v>
      </c>
      <c r="M75" s="19">
        <f t="shared" si="22"/>
        <v>0</v>
      </c>
      <c r="N75" s="19">
        <f t="shared" si="22"/>
        <v>0</v>
      </c>
      <c r="O75" s="19">
        <f t="shared" si="22"/>
        <v>0</v>
      </c>
    </row>
    <row r="76" spans="1:15" x14ac:dyDescent="0.2">
      <c r="A76" s="36" t="s">
        <v>30</v>
      </c>
      <c r="B76" s="37" t="s">
        <v>31</v>
      </c>
      <c r="C76" s="42">
        <f>SUM(C77:C78)</f>
        <v>0</v>
      </c>
      <c r="D76" s="42">
        <f t="shared" ref="D76:O76" si="23">SUM(D77:D78)</f>
        <v>0</v>
      </c>
      <c r="E76" s="42">
        <f t="shared" si="23"/>
        <v>0</v>
      </c>
      <c r="F76" s="42">
        <f t="shared" si="23"/>
        <v>0</v>
      </c>
      <c r="G76" s="42">
        <f t="shared" si="23"/>
        <v>0</v>
      </c>
      <c r="H76" s="42">
        <f t="shared" si="23"/>
        <v>0</v>
      </c>
      <c r="I76" s="42">
        <f t="shared" si="23"/>
        <v>0</v>
      </c>
      <c r="J76" s="42">
        <f t="shared" si="23"/>
        <v>0</v>
      </c>
      <c r="K76" s="42">
        <f t="shared" si="23"/>
        <v>0</v>
      </c>
      <c r="L76" s="42">
        <f t="shared" si="23"/>
        <v>0</v>
      </c>
      <c r="M76" s="42">
        <f t="shared" si="23"/>
        <v>0</v>
      </c>
      <c r="N76" s="42">
        <f t="shared" si="23"/>
        <v>0</v>
      </c>
      <c r="O76" s="42">
        <f t="shared" si="23"/>
        <v>0</v>
      </c>
    </row>
    <row r="77" spans="1:15" x14ac:dyDescent="0.2">
      <c r="A77" s="39" t="s">
        <v>161</v>
      </c>
      <c r="B77" s="40" t="s">
        <v>162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/>
      <c r="M77" s="44"/>
      <c r="N77" s="44"/>
      <c r="O77" s="41">
        <f t="shared" ref="O77:O78" si="24">SUM(C77:N77)</f>
        <v>0</v>
      </c>
    </row>
    <row r="78" spans="1:15" x14ac:dyDescent="0.2">
      <c r="A78" s="39" t="s">
        <v>163</v>
      </c>
      <c r="B78" s="40" t="s">
        <v>164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/>
      <c r="M78" s="44"/>
      <c r="N78" s="44"/>
      <c r="O78" s="41">
        <f t="shared" si="24"/>
        <v>0</v>
      </c>
    </row>
    <row r="79" spans="1:15" x14ac:dyDescent="0.2">
      <c r="A79" s="36" t="s">
        <v>32</v>
      </c>
      <c r="B79" s="37" t="s">
        <v>33</v>
      </c>
      <c r="C79" s="42">
        <f>SUM(C80:C83)</f>
        <v>0</v>
      </c>
      <c r="D79" s="42">
        <f t="shared" ref="D79:O79" si="25">SUM(D80:D83)</f>
        <v>0</v>
      </c>
      <c r="E79" s="42">
        <f t="shared" si="25"/>
        <v>0</v>
      </c>
      <c r="F79" s="42">
        <f t="shared" si="25"/>
        <v>0</v>
      </c>
      <c r="G79" s="42">
        <f t="shared" si="25"/>
        <v>0</v>
      </c>
      <c r="H79" s="42">
        <f t="shared" si="25"/>
        <v>0</v>
      </c>
      <c r="I79" s="42">
        <f t="shared" si="25"/>
        <v>0</v>
      </c>
      <c r="J79" s="42">
        <f t="shared" si="25"/>
        <v>0</v>
      </c>
      <c r="K79" s="42">
        <f t="shared" si="25"/>
        <v>0</v>
      </c>
      <c r="L79" s="42">
        <f t="shared" si="25"/>
        <v>0</v>
      </c>
      <c r="M79" s="42">
        <f t="shared" si="25"/>
        <v>0</v>
      </c>
      <c r="N79" s="42">
        <f t="shared" si="25"/>
        <v>0</v>
      </c>
      <c r="O79" s="42">
        <f t="shared" si="25"/>
        <v>0</v>
      </c>
    </row>
    <row r="80" spans="1:15" x14ac:dyDescent="0.2">
      <c r="A80" s="39" t="s">
        <v>165</v>
      </c>
      <c r="B80" s="40" t="s">
        <v>169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/>
      <c r="M80" s="44"/>
      <c r="N80" s="44"/>
      <c r="O80" s="41">
        <f t="shared" ref="O80:O83" si="26">SUM(C80:N80)</f>
        <v>0</v>
      </c>
    </row>
    <row r="81" spans="1:15" x14ac:dyDescent="0.2">
      <c r="A81" s="39" t="s">
        <v>166</v>
      </c>
      <c r="B81" s="40" t="s">
        <v>170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/>
      <c r="M81" s="44"/>
      <c r="N81" s="44"/>
      <c r="O81" s="41">
        <f t="shared" si="26"/>
        <v>0</v>
      </c>
    </row>
    <row r="82" spans="1:15" x14ac:dyDescent="0.2">
      <c r="A82" s="39" t="s">
        <v>167</v>
      </c>
      <c r="B82" s="40" t="s">
        <v>171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/>
      <c r="M82" s="44"/>
      <c r="N82" s="44"/>
      <c r="O82" s="41">
        <f t="shared" si="26"/>
        <v>0</v>
      </c>
    </row>
    <row r="83" spans="1:15" ht="25.5" x14ac:dyDescent="0.2">
      <c r="A83" s="39" t="s">
        <v>168</v>
      </c>
      <c r="B83" s="40" t="s">
        <v>172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/>
      <c r="M83" s="44"/>
      <c r="N83" s="44"/>
      <c r="O83" s="41">
        <f t="shared" si="26"/>
        <v>0</v>
      </c>
    </row>
    <row r="84" spans="1:15" x14ac:dyDescent="0.2">
      <c r="A84" s="36" t="s">
        <v>34</v>
      </c>
      <c r="B84" s="37" t="s">
        <v>35</v>
      </c>
      <c r="C84" s="42">
        <f>SUM(C85:C87)</f>
        <v>0</v>
      </c>
      <c r="D84" s="42">
        <f t="shared" ref="D84:O84" si="27">SUM(D85:D87)</f>
        <v>0</v>
      </c>
      <c r="E84" s="42">
        <f t="shared" si="27"/>
        <v>0</v>
      </c>
      <c r="F84" s="42">
        <f t="shared" si="27"/>
        <v>0</v>
      </c>
      <c r="G84" s="42">
        <f t="shared" si="27"/>
        <v>0</v>
      </c>
      <c r="H84" s="42">
        <f t="shared" si="27"/>
        <v>0</v>
      </c>
      <c r="I84" s="42">
        <f t="shared" si="27"/>
        <v>0</v>
      </c>
      <c r="J84" s="42">
        <f t="shared" si="27"/>
        <v>0</v>
      </c>
      <c r="K84" s="42">
        <f t="shared" si="27"/>
        <v>0</v>
      </c>
      <c r="L84" s="42">
        <f t="shared" si="27"/>
        <v>0</v>
      </c>
      <c r="M84" s="42">
        <f t="shared" si="27"/>
        <v>0</v>
      </c>
      <c r="N84" s="42">
        <f t="shared" si="27"/>
        <v>0</v>
      </c>
      <c r="O84" s="42">
        <f t="shared" si="27"/>
        <v>0</v>
      </c>
    </row>
    <row r="85" spans="1:15" x14ac:dyDescent="0.2">
      <c r="A85" s="39" t="s">
        <v>173</v>
      </c>
      <c r="B85" s="40" t="s">
        <v>176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/>
      <c r="M85" s="44"/>
      <c r="N85" s="44"/>
      <c r="O85" s="41">
        <f t="shared" ref="O85:O87" si="28">SUM(C85:N85)</f>
        <v>0</v>
      </c>
    </row>
    <row r="86" spans="1:15" x14ac:dyDescent="0.2">
      <c r="A86" s="39" t="s">
        <v>174</v>
      </c>
      <c r="B86" s="40" t="s">
        <v>177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/>
      <c r="M86" s="44"/>
      <c r="N86" s="44"/>
      <c r="O86" s="41">
        <f t="shared" si="28"/>
        <v>0</v>
      </c>
    </row>
    <row r="87" spans="1:15" x14ac:dyDescent="0.2">
      <c r="A87" s="39" t="s">
        <v>175</v>
      </c>
      <c r="B87" s="40" t="s">
        <v>178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/>
      <c r="M87" s="44"/>
      <c r="N87" s="44"/>
      <c r="O87" s="41">
        <f t="shared" si="28"/>
        <v>0</v>
      </c>
    </row>
    <row r="88" spans="1:15" x14ac:dyDescent="0.2">
      <c r="A88" s="36" t="s">
        <v>36</v>
      </c>
      <c r="B88" s="37" t="s">
        <v>37</v>
      </c>
      <c r="C88" s="42">
        <f>SUM(C89)</f>
        <v>0</v>
      </c>
      <c r="D88" s="42">
        <f t="shared" ref="D88:O88" si="29">SUM(D89)</f>
        <v>0</v>
      </c>
      <c r="E88" s="42">
        <f t="shared" si="29"/>
        <v>0</v>
      </c>
      <c r="F88" s="42">
        <f t="shared" si="29"/>
        <v>0</v>
      </c>
      <c r="G88" s="42">
        <f t="shared" si="29"/>
        <v>0</v>
      </c>
      <c r="H88" s="42">
        <f t="shared" si="29"/>
        <v>0</v>
      </c>
      <c r="I88" s="42">
        <f t="shared" si="29"/>
        <v>0</v>
      </c>
      <c r="J88" s="42">
        <f t="shared" si="29"/>
        <v>0</v>
      </c>
      <c r="K88" s="42">
        <f t="shared" si="29"/>
        <v>0</v>
      </c>
      <c r="L88" s="42">
        <f t="shared" si="29"/>
        <v>0</v>
      </c>
      <c r="M88" s="42">
        <f t="shared" si="29"/>
        <v>0</v>
      </c>
      <c r="N88" s="42">
        <f t="shared" si="29"/>
        <v>0</v>
      </c>
      <c r="O88" s="42">
        <f t="shared" si="29"/>
        <v>0</v>
      </c>
    </row>
    <row r="89" spans="1:15" x14ac:dyDescent="0.2">
      <c r="A89" s="39" t="s">
        <v>179</v>
      </c>
      <c r="B89" s="40" t="s">
        <v>180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/>
      <c r="M89" s="44"/>
      <c r="N89" s="44"/>
      <c r="O89" s="41">
        <f>SUM(C89:N89)</f>
        <v>0</v>
      </c>
    </row>
    <row r="90" spans="1:15" x14ac:dyDescent="0.2">
      <c r="A90" s="43"/>
      <c r="B90" s="40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2">
      <c r="A91" s="20">
        <v>5.3</v>
      </c>
      <c r="B91" s="21" t="s">
        <v>13</v>
      </c>
      <c r="C91" s="15">
        <f>C92</f>
        <v>0</v>
      </c>
      <c r="D91" s="15">
        <f t="shared" ref="D91:O91" si="30">D92</f>
        <v>0</v>
      </c>
      <c r="E91" s="15">
        <f t="shared" si="30"/>
        <v>0</v>
      </c>
      <c r="F91" s="15">
        <f t="shared" si="30"/>
        <v>0</v>
      </c>
      <c r="G91" s="15">
        <f t="shared" si="30"/>
        <v>0</v>
      </c>
      <c r="H91" s="15">
        <f t="shared" si="30"/>
        <v>0</v>
      </c>
      <c r="I91" s="15">
        <f t="shared" si="30"/>
        <v>0</v>
      </c>
      <c r="J91" s="15">
        <f t="shared" si="30"/>
        <v>0</v>
      </c>
      <c r="K91" s="15">
        <f t="shared" si="30"/>
        <v>0</v>
      </c>
      <c r="L91" s="15">
        <f t="shared" si="30"/>
        <v>0</v>
      </c>
      <c r="M91" s="15">
        <f t="shared" si="30"/>
        <v>0</v>
      </c>
      <c r="N91" s="15">
        <f t="shared" si="30"/>
        <v>0</v>
      </c>
      <c r="O91" s="15">
        <f t="shared" si="30"/>
        <v>0</v>
      </c>
    </row>
    <row r="92" spans="1:15" s="12" customFormat="1" x14ac:dyDescent="0.2">
      <c r="A92" s="36" t="s">
        <v>38</v>
      </c>
      <c r="B92" s="37" t="s">
        <v>39</v>
      </c>
      <c r="C92" s="42">
        <f>SUM(C93:C94)</f>
        <v>0</v>
      </c>
      <c r="D92" s="42">
        <f t="shared" ref="D92:O92" si="31">SUM(D93:D94)</f>
        <v>0</v>
      </c>
      <c r="E92" s="42">
        <f t="shared" si="31"/>
        <v>0</v>
      </c>
      <c r="F92" s="42">
        <f t="shared" si="31"/>
        <v>0</v>
      </c>
      <c r="G92" s="42">
        <f t="shared" si="31"/>
        <v>0</v>
      </c>
      <c r="H92" s="42">
        <f t="shared" si="31"/>
        <v>0</v>
      </c>
      <c r="I92" s="42">
        <f t="shared" si="31"/>
        <v>0</v>
      </c>
      <c r="J92" s="42">
        <f t="shared" si="31"/>
        <v>0</v>
      </c>
      <c r="K92" s="42">
        <f t="shared" si="31"/>
        <v>0</v>
      </c>
      <c r="L92" s="42">
        <f t="shared" si="31"/>
        <v>0</v>
      </c>
      <c r="M92" s="42">
        <f t="shared" si="31"/>
        <v>0</v>
      </c>
      <c r="N92" s="42">
        <f t="shared" si="31"/>
        <v>0</v>
      </c>
      <c r="O92" s="42">
        <f t="shared" si="31"/>
        <v>0</v>
      </c>
    </row>
    <row r="93" spans="1:15" s="12" customFormat="1" x14ac:dyDescent="0.25">
      <c r="A93" s="39" t="s">
        <v>181</v>
      </c>
      <c r="B93" s="11" t="s">
        <v>182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/>
      <c r="M93" s="48"/>
      <c r="N93" s="48"/>
      <c r="O93" s="41">
        <f t="shared" ref="O93" si="32">SUM(C93:N93)</f>
        <v>0</v>
      </c>
    </row>
    <row r="94" spans="1:15" s="12" customFormat="1" x14ac:dyDescent="0.25">
      <c r="A94" s="39" t="s">
        <v>183</v>
      </c>
      <c r="B94" s="11" t="s">
        <v>184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/>
      <c r="M94" s="48"/>
      <c r="N94" s="48"/>
      <c r="O94" s="41">
        <f>SUM(C94:N94)</f>
        <v>0</v>
      </c>
    </row>
    <row r="95" spans="1:15" s="12" customFormat="1" x14ac:dyDescent="0.25">
      <c r="A95" s="49"/>
      <c r="B95" s="11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1:15" s="1" customFormat="1" ht="25.5" x14ac:dyDescent="0.2">
      <c r="A96" s="20">
        <v>5.4</v>
      </c>
      <c r="B96" s="21" t="s">
        <v>40</v>
      </c>
      <c r="C96" s="19">
        <f>C97+C99+C101+C103</f>
        <v>3381.08</v>
      </c>
      <c r="D96" s="19">
        <f t="shared" ref="D96:O96" si="33">D97+D99+D101+D103</f>
        <v>3331.55</v>
      </c>
      <c r="E96" s="19">
        <f t="shared" si="33"/>
        <v>464980.97</v>
      </c>
      <c r="F96" s="19">
        <f t="shared" si="33"/>
        <v>3478.92</v>
      </c>
      <c r="G96" s="19">
        <f t="shared" si="33"/>
        <v>3295.87</v>
      </c>
      <c r="H96" s="19">
        <f t="shared" si="33"/>
        <v>371154</v>
      </c>
      <c r="I96" s="19">
        <f t="shared" si="33"/>
        <v>3150.57</v>
      </c>
      <c r="J96" s="19">
        <f t="shared" si="33"/>
        <v>3178.66</v>
      </c>
      <c r="K96" s="19">
        <f t="shared" si="33"/>
        <v>271058.75</v>
      </c>
      <c r="L96" s="19">
        <f t="shared" si="33"/>
        <v>0</v>
      </c>
      <c r="M96" s="19">
        <f t="shared" si="33"/>
        <v>0</v>
      </c>
      <c r="N96" s="19">
        <f t="shared" si="33"/>
        <v>0</v>
      </c>
      <c r="O96" s="19">
        <f t="shared" si="33"/>
        <v>1127010.3699999999</v>
      </c>
    </row>
    <row r="97" spans="1:15" s="1" customFormat="1" x14ac:dyDescent="0.2">
      <c r="A97" s="36" t="s">
        <v>41</v>
      </c>
      <c r="B97" s="37" t="s">
        <v>42</v>
      </c>
      <c r="C97" s="42">
        <f>SUM(C98)</f>
        <v>3381.08</v>
      </c>
      <c r="D97" s="42">
        <f t="shared" ref="D97:O97" si="34">SUM(D98)</f>
        <v>3331.55</v>
      </c>
      <c r="E97" s="42">
        <f t="shared" si="34"/>
        <v>464980.97</v>
      </c>
      <c r="F97" s="42">
        <f t="shared" si="34"/>
        <v>3478.92</v>
      </c>
      <c r="G97" s="42">
        <f t="shared" si="34"/>
        <v>3295.87</v>
      </c>
      <c r="H97" s="42">
        <f t="shared" si="34"/>
        <v>371154</v>
      </c>
      <c r="I97" s="42">
        <f t="shared" si="34"/>
        <v>3150.57</v>
      </c>
      <c r="J97" s="42">
        <f t="shared" si="34"/>
        <v>3178.66</v>
      </c>
      <c r="K97" s="42">
        <f t="shared" si="34"/>
        <v>271058.75</v>
      </c>
      <c r="L97" s="42">
        <f t="shared" si="34"/>
        <v>0</v>
      </c>
      <c r="M97" s="42">
        <f t="shared" si="34"/>
        <v>0</v>
      </c>
      <c r="N97" s="42">
        <f t="shared" si="34"/>
        <v>0</v>
      </c>
      <c r="O97" s="42">
        <f t="shared" si="34"/>
        <v>1127010.3699999999</v>
      </c>
    </row>
    <row r="98" spans="1:15" s="1" customFormat="1" x14ac:dyDescent="0.2">
      <c r="A98" s="39" t="s">
        <v>185</v>
      </c>
      <c r="B98" s="40" t="s">
        <v>186</v>
      </c>
      <c r="C98" s="35">
        <v>3381.08</v>
      </c>
      <c r="D98" s="35">
        <v>3331.55</v>
      </c>
      <c r="E98" s="35">
        <v>464980.97</v>
      </c>
      <c r="F98" s="35">
        <v>3478.92</v>
      </c>
      <c r="G98" s="35">
        <v>3295.87</v>
      </c>
      <c r="H98" s="35">
        <v>371154</v>
      </c>
      <c r="I98" s="35">
        <v>3150.57</v>
      </c>
      <c r="J98" s="35">
        <v>3178.66</v>
      </c>
      <c r="K98" s="35">
        <v>271058.75</v>
      </c>
      <c r="L98" s="35"/>
      <c r="M98" s="35"/>
      <c r="N98" s="35"/>
      <c r="O98" s="41">
        <f>SUM(C98:N98)</f>
        <v>1127010.3699999999</v>
      </c>
    </row>
    <row r="99" spans="1:15" s="1" customFormat="1" x14ac:dyDescent="0.2">
      <c r="A99" s="36" t="s">
        <v>43</v>
      </c>
      <c r="B99" s="37" t="s">
        <v>44</v>
      </c>
      <c r="C99" s="42">
        <f>SUM(C100)</f>
        <v>0</v>
      </c>
      <c r="D99" s="42">
        <f t="shared" ref="D99" si="35">SUM(D100)</f>
        <v>0</v>
      </c>
      <c r="E99" s="42">
        <f t="shared" ref="E99" si="36">SUM(E100)</f>
        <v>0</v>
      </c>
      <c r="F99" s="42">
        <f t="shared" ref="F99" si="37">SUM(F100)</f>
        <v>0</v>
      </c>
      <c r="G99" s="42">
        <f t="shared" ref="G99" si="38">SUM(G100)</f>
        <v>0</v>
      </c>
      <c r="H99" s="42">
        <f t="shared" ref="H99" si="39">SUM(H100)</f>
        <v>0</v>
      </c>
      <c r="I99" s="42">
        <f t="shared" ref="I99" si="40">SUM(I100)</f>
        <v>0</v>
      </c>
      <c r="J99" s="42">
        <f t="shared" ref="J99" si="41">SUM(J100)</f>
        <v>0</v>
      </c>
      <c r="K99" s="42">
        <f t="shared" ref="K99" si="42">SUM(K100)</f>
        <v>0</v>
      </c>
      <c r="L99" s="42">
        <f t="shared" ref="L99" si="43">SUM(L100)</f>
        <v>0</v>
      </c>
      <c r="M99" s="42">
        <f t="shared" ref="M99" si="44">SUM(M100)</f>
        <v>0</v>
      </c>
      <c r="N99" s="42">
        <f t="shared" ref="N99" si="45">SUM(N100)</f>
        <v>0</v>
      </c>
      <c r="O99" s="42">
        <f t="shared" ref="O99" si="46">SUM(O100)</f>
        <v>0</v>
      </c>
    </row>
    <row r="100" spans="1:15" s="1" customFormat="1" x14ac:dyDescent="0.2">
      <c r="A100" s="39" t="s">
        <v>187</v>
      </c>
      <c r="B100" s="40" t="s">
        <v>188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/>
      <c r="M100" s="35"/>
      <c r="N100" s="35"/>
      <c r="O100" s="41">
        <f>SUM(C100:N100)</f>
        <v>0</v>
      </c>
    </row>
    <row r="101" spans="1:15" s="1" customFormat="1" x14ac:dyDescent="0.2">
      <c r="A101" s="36" t="s">
        <v>45</v>
      </c>
      <c r="B101" s="37" t="s">
        <v>46</v>
      </c>
      <c r="C101" s="42">
        <f>SUM(C102)</f>
        <v>0</v>
      </c>
      <c r="D101" s="42">
        <f t="shared" ref="D101" si="47">SUM(D102)</f>
        <v>0</v>
      </c>
      <c r="E101" s="42">
        <f t="shared" ref="E101" si="48">SUM(E102)</f>
        <v>0</v>
      </c>
      <c r="F101" s="42">
        <f t="shared" ref="F101" si="49">SUM(F102)</f>
        <v>0</v>
      </c>
      <c r="G101" s="42">
        <f t="shared" ref="G101" si="50">SUM(G102)</f>
        <v>0</v>
      </c>
      <c r="H101" s="42">
        <f t="shared" ref="H101" si="51">SUM(H102)</f>
        <v>0</v>
      </c>
      <c r="I101" s="42">
        <f t="shared" ref="I101" si="52">SUM(I102)</f>
        <v>0</v>
      </c>
      <c r="J101" s="42">
        <f t="shared" ref="J101" si="53">SUM(J102)</f>
        <v>0</v>
      </c>
      <c r="K101" s="42">
        <f t="shared" ref="K101" si="54">SUM(K102)</f>
        <v>0</v>
      </c>
      <c r="L101" s="42">
        <f t="shared" ref="L101" si="55">SUM(L102)</f>
        <v>0</v>
      </c>
      <c r="M101" s="42">
        <f t="shared" ref="M101" si="56">SUM(M102)</f>
        <v>0</v>
      </c>
      <c r="N101" s="42">
        <f t="shared" ref="N101" si="57">SUM(N102)</f>
        <v>0</v>
      </c>
      <c r="O101" s="42">
        <f t="shared" ref="O101" si="58">SUM(O102)</f>
        <v>0</v>
      </c>
    </row>
    <row r="102" spans="1:15" s="1" customFormat="1" x14ac:dyDescent="0.2">
      <c r="A102" s="39" t="s">
        <v>189</v>
      </c>
      <c r="B102" s="40" t="s">
        <v>190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/>
      <c r="M102" s="35"/>
      <c r="N102" s="35"/>
      <c r="O102" s="41">
        <f>SUM(C102:N102)</f>
        <v>0</v>
      </c>
    </row>
    <row r="103" spans="1:15" s="1" customFormat="1" x14ac:dyDescent="0.2">
      <c r="A103" s="36" t="s">
        <v>47</v>
      </c>
      <c r="B103" s="37" t="s">
        <v>48</v>
      </c>
      <c r="C103" s="42">
        <f>SUM(C104)</f>
        <v>0</v>
      </c>
      <c r="D103" s="42">
        <f t="shared" ref="D103" si="59">SUM(D104)</f>
        <v>0</v>
      </c>
      <c r="E103" s="42">
        <f t="shared" ref="E103" si="60">SUM(E104)</f>
        <v>0</v>
      </c>
      <c r="F103" s="42">
        <f t="shared" ref="F103" si="61">SUM(F104)</f>
        <v>0</v>
      </c>
      <c r="G103" s="42">
        <f t="shared" ref="G103" si="62">SUM(G104)</f>
        <v>0</v>
      </c>
      <c r="H103" s="42">
        <f t="shared" ref="H103" si="63">SUM(H104)</f>
        <v>0</v>
      </c>
      <c r="I103" s="42">
        <f t="shared" ref="I103" si="64">SUM(I104)</f>
        <v>0</v>
      </c>
      <c r="J103" s="42">
        <f t="shared" ref="J103" si="65">SUM(J104)</f>
        <v>0</v>
      </c>
      <c r="K103" s="42">
        <f t="shared" ref="K103" si="66">SUM(K104)</f>
        <v>0</v>
      </c>
      <c r="L103" s="42">
        <f t="shared" ref="L103" si="67">SUM(L104)</f>
        <v>0</v>
      </c>
      <c r="M103" s="42">
        <f t="shared" ref="M103" si="68">SUM(M104)</f>
        <v>0</v>
      </c>
      <c r="N103" s="42">
        <f t="shared" ref="N103" si="69">SUM(N104)</f>
        <v>0</v>
      </c>
      <c r="O103" s="42">
        <f t="shared" ref="O103" si="70">SUM(O104)</f>
        <v>0</v>
      </c>
    </row>
    <row r="104" spans="1:15" s="1" customFormat="1" x14ac:dyDescent="0.2">
      <c r="A104" s="39" t="s">
        <v>191</v>
      </c>
      <c r="B104" s="40" t="s">
        <v>48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/>
      <c r="M104" s="35"/>
      <c r="N104" s="35"/>
      <c r="O104" s="41">
        <f>SUM(C104:N104)</f>
        <v>0</v>
      </c>
    </row>
    <row r="105" spans="1:15" x14ac:dyDescent="0.2">
      <c r="A105" s="43"/>
      <c r="B105" s="40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 x14ac:dyDescent="0.2">
      <c r="A106" s="20">
        <v>5.5</v>
      </c>
      <c r="B106" s="21" t="s">
        <v>49</v>
      </c>
      <c r="C106" s="15">
        <f t="shared" ref="C106:O106" si="71">C107+C116+C119</f>
        <v>0</v>
      </c>
      <c r="D106" s="15">
        <f t="shared" si="71"/>
        <v>0</v>
      </c>
      <c r="E106" s="15">
        <f t="shared" si="71"/>
        <v>0</v>
      </c>
      <c r="F106" s="15">
        <f t="shared" si="71"/>
        <v>0</v>
      </c>
      <c r="G106" s="15">
        <f t="shared" si="71"/>
        <v>0</v>
      </c>
      <c r="H106" s="15">
        <f t="shared" si="71"/>
        <v>376357.94</v>
      </c>
      <c r="I106" s="15">
        <f t="shared" si="71"/>
        <v>0</v>
      </c>
      <c r="J106" s="15">
        <f t="shared" si="71"/>
        <v>0</v>
      </c>
      <c r="K106" s="15">
        <f t="shared" si="71"/>
        <v>0</v>
      </c>
      <c r="L106" s="15">
        <f t="shared" si="71"/>
        <v>0</v>
      </c>
      <c r="M106" s="15">
        <f t="shared" si="71"/>
        <v>0</v>
      </c>
      <c r="N106" s="15">
        <f t="shared" si="71"/>
        <v>0</v>
      </c>
      <c r="O106" s="15">
        <f t="shared" si="71"/>
        <v>376357.94</v>
      </c>
    </row>
    <row r="107" spans="1:15" ht="25.5" x14ac:dyDescent="0.2">
      <c r="A107" s="36" t="s">
        <v>50</v>
      </c>
      <c r="B107" s="37" t="s">
        <v>51</v>
      </c>
      <c r="C107" s="45">
        <f>SUM(C108:C115)</f>
        <v>0</v>
      </c>
      <c r="D107" s="45">
        <f t="shared" ref="D107:O107" si="72">SUM(D108:D115)</f>
        <v>0</v>
      </c>
      <c r="E107" s="45">
        <f t="shared" si="72"/>
        <v>0</v>
      </c>
      <c r="F107" s="45">
        <f t="shared" si="72"/>
        <v>0</v>
      </c>
      <c r="G107" s="45">
        <f t="shared" si="72"/>
        <v>0</v>
      </c>
      <c r="H107" s="45">
        <f t="shared" si="72"/>
        <v>376357.94</v>
      </c>
      <c r="I107" s="45">
        <f t="shared" si="72"/>
        <v>0</v>
      </c>
      <c r="J107" s="45">
        <f t="shared" si="72"/>
        <v>0</v>
      </c>
      <c r="K107" s="45">
        <f t="shared" si="72"/>
        <v>0</v>
      </c>
      <c r="L107" s="45">
        <f t="shared" si="72"/>
        <v>0</v>
      </c>
      <c r="M107" s="45">
        <f t="shared" si="72"/>
        <v>0</v>
      </c>
      <c r="N107" s="45">
        <f>SUM(N108:N115)</f>
        <v>0</v>
      </c>
      <c r="O107" s="45">
        <f t="shared" si="72"/>
        <v>376357.94</v>
      </c>
    </row>
    <row r="108" spans="1:15" ht="25.5" x14ac:dyDescent="0.2">
      <c r="A108" s="39" t="s">
        <v>198</v>
      </c>
      <c r="B108" s="40" t="s">
        <v>192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/>
      <c r="M108" s="44"/>
      <c r="N108" s="44"/>
      <c r="O108" s="41">
        <f t="shared" ref="O108:O115" si="73">SUM(C108:N108)</f>
        <v>0</v>
      </c>
    </row>
    <row r="109" spans="1:15" ht="25.5" x14ac:dyDescent="0.2">
      <c r="A109" s="39" t="s">
        <v>199</v>
      </c>
      <c r="B109" s="40" t="s">
        <v>193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/>
      <c r="M109" s="44"/>
      <c r="N109" s="44"/>
      <c r="O109" s="41">
        <f t="shared" si="73"/>
        <v>0</v>
      </c>
    </row>
    <row r="110" spans="1:15" x14ac:dyDescent="0.2">
      <c r="A110" s="39" t="s">
        <v>200</v>
      </c>
      <c r="B110" s="40" t="s">
        <v>194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/>
      <c r="M110" s="44"/>
      <c r="N110" s="44"/>
      <c r="O110" s="41">
        <f t="shared" si="73"/>
        <v>0</v>
      </c>
    </row>
    <row r="111" spans="1:15" x14ac:dyDescent="0.2">
      <c r="A111" s="39" t="s">
        <v>201</v>
      </c>
      <c r="B111" s="40" t="s">
        <v>195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/>
      <c r="M111" s="44"/>
      <c r="N111" s="44"/>
      <c r="O111" s="41">
        <f t="shared" si="73"/>
        <v>0</v>
      </c>
    </row>
    <row r="112" spans="1:15" x14ac:dyDescent="0.2">
      <c r="A112" s="39" t="s">
        <v>202</v>
      </c>
      <c r="B112" s="40" t="s">
        <v>196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/>
      <c r="M112" s="44"/>
      <c r="N112" s="44"/>
      <c r="O112" s="41">
        <f t="shared" si="73"/>
        <v>0</v>
      </c>
    </row>
    <row r="113" spans="1:15" x14ac:dyDescent="0.2">
      <c r="A113" s="39" t="s">
        <v>203</v>
      </c>
      <c r="B113" s="40" t="s">
        <v>204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/>
      <c r="M113" s="44"/>
      <c r="N113" s="44"/>
      <c r="O113" s="41">
        <f t="shared" si="73"/>
        <v>0</v>
      </c>
    </row>
    <row r="114" spans="1:15" x14ac:dyDescent="0.2">
      <c r="A114" s="39" t="s">
        <v>205</v>
      </c>
      <c r="B114" s="40" t="s">
        <v>197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/>
      <c r="M114" s="44"/>
      <c r="N114" s="44"/>
      <c r="O114" s="41">
        <f t="shared" si="73"/>
        <v>0</v>
      </c>
    </row>
    <row r="115" spans="1:15" ht="25.5" x14ac:dyDescent="0.2">
      <c r="A115" s="39" t="s">
        <v>206</v>
      </c>
      <c r="B115" s="40" t="s">
        <v>207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376357.94</v>
      </c>
      <c r="I115" s="44">
        <v>0</v>
      </c>
      <c r="J115" s="44">
        <v>0</v>
      </c>
      <c r="K115" s="44">
        <v>0</v>
      </c>
      <c r="L115" s="44"/>
      <c r="M115" s="44"/>
      <c r="N115" s="44"/>
      <c r="O115" s="41">
        <f t="shared" si="73"/>
        <v>376357.94</v>
      </c>
    </row>
    <row r="116" spans="1:15" x14ac:dyDescent="0.2">
      <c r="A116" s="36" t="s">
        <v>52</v>
      </c>
      <c r="B116" s="37" t="s">
        <v>53</v>
      </c>
      <c r="C116" s="45">
        <f>SUM(C117:C118)</f>
        <v>0</v>
      </c>
      <c r="D116" s="45">
        <f t="shared" ref="D116:N116" si="74">SUM(D117:D118)</f>
        <v>0</v>
      </c>
      <c r="E116" s="45">
        <f t="shared" si="74"/>
        <v>0</v>
      </c>
      <c r="F116" s="45">
        <f t="shared" si="74"/>
        <v>0</v>
      </c>
      <c r="G116" s="45">
        <f t="shared" si="74"/>
        <v>0</v>
      </c>
      <c r="H116" s="45">
        <f t="shared" si="74"/>
        <v>0</v>
      </c>
      <c r="I116" s="45">
        <f t="shared" si="74"/>
        <v>0</v>
      </c>
      <c r="J116" s="45">
        <f>SUM(J117:J118)</f>
        <v>0</v>
      </c>
      <c r="K116" s="45">
        <f t="shared" si="74"/>
        <v>0</v>
      </c>
      <c r="L116" s="45">
        <f t="shared" si="74"/>
        <v>0</v>
      </c>
      <c r="M116" s="45">
        <f t="shared" si="74"/>
        <v>0</v>
      </c>
      <c r="N116" s="45">
        <f t="shared" si="74"/>
        <v>0</v>
      </c>
      <c r="O116" s="45">
        <f>SUM(O117:O118)</f>
        <v>0</v>
      </c>
    </row>
    <row r="117" spans="1:15" x14ac:dyDescent="0.2">
      <c r="A117" s="39" t="s">
        <v>208</v>
      </c>
      <c r="B117" s="40" t="s">
        <v>209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/>
      <c r="M117" s="44"/>
      <c r="N117" s="44"/>
      <c r="O117" s="41">
        <f>SUM(C117:N117)</f>
        <v>0</v>
      </c>
    </row>
    <row r="118" spans="1:15" x14ac:dyDescent="0.2">
      <c r="A118" s="39" t="s">
        <v>210</v>
      </c>
      <c r="B118" s="40" t="s">
        <v>211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/>
      <c r="M118" s="44"/>
      <c r="N118" s="44"/>
      <c r="O118" s="41">
        <f>SUM(C118:N118)</f>
        <v>0</v>
      </c>
    </row>
    <row r="119" spans="1:15" x14ac:dyDescent="0.2">
      <c r="A119" s="36" t="s">
        <v>54</v>
      </c>
      <c r="B119" s="37" t="s">
        <v>55</v>
      </c>
      <c r="C119" s="45">
        <f>SUM(C120:C122)</f>
        <v>0</v>
      </c>
      <c r="D119" s="45">
        <f t="shared" ref="D119:O119" si="75">SUM(D120:D122)</f>
        <v>0</v>
      </c>
      <c r="E119" s="45">
        <f t="shared" si="75"/>
        <v>0</v>
      </c>
      <c r="F119" s="45">
        <f>SUM(F120:F122)</f>
        <v>0</v>
      </c>
      <c r="G119" s="45">
        <f t="shared" si="75"/>
        <v>0</v>
      </c>
      <c r="H119" s="45">
        <f t="shared" si="75"/>
        <v>0</v>
      </c>
      <c r="I119" s="45">
        <f t="shared" si="75"/>
        <v>0</v>
      </c>
      <c r="J119" s="45">
        <f t="shared" si="75"/>
        <v>0</v>
      </c>
      <c r="K119" s="45">
        <f t="shared" si="75"/>
        <v>0</v>
      </c>
      <c r="L119" s="45">
        <f t="shared" si="75"/>
        <v>0</v>
      </c>
      <c r="M119" s="45">
        <f t="shared" si="75"/>
        <v>0</v>
      </c>
      <c r="N119" s="45">
        <f t="shared" si="75"/>
        <v>0</v>
      </c>
      <c r="O119" s="45">
        <f t="shared" si="75"/>
        <v>0</v>
      </c>
    </row>
    <row r="120" spans="1:15" x14ac:dyDescent="0.2">
      <c r="A120" s="39" t="s">
        <v>212</v>
      </c>
      <c r="B120" s="40" t="s">
        <v>213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/>
      <c r="M120" s="44"/>
      <c r="N120" s="44"/>
      <c r="O120" s="41">
        <f>SUM(C120:N120)</f>
        <v>0</v>
      </c>
    </row>
    <row r="121" spans="1:15" x14ac:dyDescent="0.2">
      <c r="A121" s="39" t="s">
        <v>214</v>
      </c>
      <c r="B121" s="40" t="s">
        <v>215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/>
      <c r="M121" s="44"/>
      <c r="N121" s="44"/>
      <c r="O121" s="41">
        <f>SUM(C121:N121)</f>
        <v>0</v>
      </c>
    </row>
    <row r="122" spans="1:15" x14ac:dyDescent="0.2">
      <c r="A122" s="39" t="s">
        <v>216</v>
      </c>
      <c r="B122" s="40" t="s">
        <v>217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/>
      <c r="M122" s="44"/>
      <c r="N122" s="44"/>
      <c r="O122" s="41">
        <f>SUM(C122:N122)</f>
        <v>0</v>
      </c>
    </row>
    <row r="123" spans="1:15" x14ac:dyDescent="0.2">
      <c r="A123" s="43"/>
      <c r="B123" s="40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x14ac:dyDescent="0.2">
      <c r="A124" s="20">
        <v>5.6</v>
      </c>
      <c r="B124" s="21" t="s">
        <v>56</v>
      </c>
      <c r="C124" s="15">
        <f>SUM(C125)</f>
        <v>0</v>
      </c>
      <c r="D124" s="15">
        <f>SUM(D125)</f>
        <v>0</v>
      </c>
      <c r="E124" s="15">
        <f>SUM(E125)</f>
        <v>0</v>
      </c>
      <c r="F124" s="15">
        <f>SUM(F125)</f>
        <v>0</v>
      </c>
      <c r="G124" s="15">
        <f t="shared" ref="D124:N125" si="76">SUM(G125)</f>
        <v>0</v>
      </c>
      <c r="H124" s="15">
        <f t="shared" si="76"/>
        <v>0</v>
      </c>
      <c r="I124" s="15">
        <f t="shared" si="76"/>
        <v>0</v>
      </c>
      <c r="J124" s="15">
        <f t="shared" si="76"/>
        <v>0</v>
      </c>
      <c r="K124" s="15">
        <f t="shared" si="76"/>
        <v>0</v>
      </c>
      <c r="L124" s="15">
        <f t="shared" si="76"/>
        <v>0</v>
      </c>
      <c r="M124" s="15">
        <f t="shared" si="76"/>
        <v>0</v>
      </c>
      <c r="N124" s="15">
        <f t="shared" si="76"/>
        <v>0</v>
      </c>
      <c r="O124" s="15">
        <f>SUM(O125)</f>
        <v>0</v>
      </c>
    </row>
    <row r="125" spans="1:15" x14ac:dyDescent="0.2">
      <c r="A125" s="36" t="s">
        <v>57</v>
      </c>
      <c r="B125" s="37" t="s">
        <v>58</v>
      </c>
      <c r="C125" s="45">
        <f>SUM(C126)</f>
        <v>0</v>
      </c>
      <c r="D125" s="45">
        <f t="shared" si="76"/>
        <v>0</v>
      </c>
      <c r="E125" s="45">
        <f t="shared" si="76"/>
        <v>0</v>
      </c>
      <c r="F125" s="45">
        <f t="shared" si="76"/>
        <v>0</v>
      </c>
      <c r="G125" s="45">
        <f t="shared" si="76"/>
        <v>0</v>
      </c>
      <c r="H125" s="45">
        <f t="shared" si="76"/>
        <v>0</v>
      </c>
      <c r="I125" s="45">
        <f t="shared" si="76"/>
        <v>0</v>
      </c>
      <c r="J125" s="45">
        <f t="shared" si="76"/>
        <v>0</v>
      </c>
      <c r="K125" s="45">
        <f t="shared" si="76"/>
        <v>0</v>
      </c>
      <c r="L125" s="45">
        <f t="shared" si="76"/>
        <v>0</v>
      </c>
      <c r="M125" s="45">
        <f t="shared" si="76"/>
        <v>0</v>
      </c>
      <c r="N125" s="45">
        <f t="shared" si="76"/>
        <v>0</v>
      </c>
      <c r="O125" s="45">
        <f>SUM(O126)</f>
        <v>0</v>
      </c>
    </row>
    <row r="126" spans="1:15" x14ac:dyDescent="0.2">
      <c r="A126" s="39" t="s">
        <v>218</v>
      </c>
      <c r="B126" s="40" t="s">
        <v>219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/>
      <c r="M126" s="44"/>
      <c r="N126" s="44"/>
      <c r="O126" s="41">
        <f>SUM(C126:N126)</f>
        <v>0</v>
      </c>
    </row>
    <row r="127" spans="1:15" x14ac:dyDescent="0.2">
      <c r="A127" s="43"/>
      <c r="B127" s="40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s="1" customFormat="1" x14ac:dyDescent="0.2">
      <c r="A128" s="16"/>
      <c r="B128" s="18" t="s">
        <v>59</v>
      </c>
      <c r="C128" s="23">
        <f t="shared" ref="C128:O128" si="77">C46+C75+C91+C96+C106+C124</f>
        <v>17344255.779999997</v>
      </c>
      <c r="D128" s="23">
        <f t="shared" si="77"/>
        <v>20786368.990000002</v>
      </c>
      <c r="E128" s="23">
        <f t="shared" si="77"/>
        <v>23741348.199999996</v>
      </c>
      <c r="F128" s="23">
        <f t="shared" si="77"/>
        <v>20616957.039999999</v>
      </c>
      <c r="G128" s="23">
        <f t="shared" si="77"/>
        <v>23268324.239999998</v>
      </c>
      <c r="H128" s="23">
        <f t="shared" si="77"/>
        <v>23063539.559999999</v>
      </c>
      <c r="I128" s="23">
        <f t="shared" si="77"/>
        <v>20023893.910000004</v>
      </c>
      <c r="J128" s="23">
        <f t="shared" si="77"/>
        <v>24354021.490000002</v>
      </c>
      <c r="K128" s="23">
        <f t="shared" si="77"/>
        <v>20636701.760000002</v>
      </c>
      <c r="L128" s="23">
        <f t="shared" si="77"/>
        <v>0</v>
      </c>
      <c r="M128" s="23">
        <f t="shared" si="77"/>
        <v>0</v>
      </c>
      <c r="N128" s="23">
        <f t="shared" si="77"/>
        <v>0</v>
      </c>
      <c r="O128" s="23">
        <f t="shared" si="77"/>
        <v>193835410.97</v>
      </c>
    </row>
    <row r="129" spans="1:15" x14ac:dyDescent="0.2">
      <c r="A129" s="43"/>
      <c r="B129" s="40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2">
      <c r="A130" s="43"/>
      <c r="B130" s="40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s="24" customFormat="1" ht="26.25" thickBot="1" x14ac:dyDescent="0.3">
      <c r="A131" s="14"/>
      <c r="B131" s="14" t="s">
        <v>0</v>
      </c>
      <c r="C131" s="50">
        <f t="shared" ref="C131:O131" si="78">C43-C128</f>
        <v>4345531.5199999996</v>
      </c>
      <c r="D131" s="50">
        <f t="shared" si="78"/>
        <v>-1361084.2100000046</v>
      </c>
      <c r="E131" s="50">
        <f t="shared" si="78"/>
        <v>-1720850.8399999961</v>
      </c>
      <c r="F131" s="50">
        <f t="shared" si="78"/>
        <v>514779.69999999925</v>
      </c>
      <c r="G131" s="50">
        <f t="shared" si="78"/>
        <v>895477.1400000006</v>
      </c>
      <c r="H131" s="50">
        <f t="shared" si="78"/>
        <v>892902.19999999925</v>
      </c>
      <c r="I131" s="50">
        <f t="shared" si="78"/>
        <v>5232568.2199999951</v>
      </c>
      <c r="J131" s="50">
        <f t="shared" si="78"/>
        <v>-2395552.9000000022</v>
      </c>
      <c r="K131" s="50">
        <f t="shared" si="78"/>
        <v>7712211.9899999984</v>
      </c>
      <c r="L131" s="50">
        <f t="shared" si="78"/>
        <v>0</v>
      </c>
      <c r="M131" s="50">
        <f t="shared" si="78"/>
        <v>0</v>
      </c>
      <c r="N131" s="50">
        <f t="shared" si="78"/>
        <v>0</v>
      </c>
      <c r="O131" s="50">
        <f t="shared" si="78"/>
        <v>14115982.820000023</v>
      </c>
    </row>
    <row r="132" spans="1:15" ht="13.5" thickTop="1" x14ac:dyDescent="0.2">
      <c r="A132" s="27"/>
      <c r="B132" s="2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9"/>
    </row>
    <row r="165" spans="1:17" s="5" customFormat="1" x14ac:dyDescent="0.2">
      <c r="A165" s="4"/>
      <c r="B165" s="10" t="s">
        <v>60</v>
      </c>
      <c r="P165" s="3"/>
      <c r="Q165" s="3"/>
    </row>
  </sheetData>
  <mergeCells count="3">
    <mergeCell ref="B2:O2"/>
    <mergeCell ref="B3:O3"/>
    <mergeCell ref="B4:O4"/>
  </mergeCells>
  <printOptions horizontalCentered="1"/>
  <pageMargins left="0.70866141732283472" right="0.70866141732283472" top="0.70866141732283472" bottom="0.74803149606299213" header="0.31496062992125984" footer="0.31496062992125984"/>
  <pageSetup scale="53" fitToHeight="0" orientation="landscape" r:id="rId1"/>
  <headerFooter>
    <oddHeader>&amp;L&amp;"Arial,Normal"&amp;8Estados e Información Contable&amp;R&amp;"Arial,Normal"&amp;8 02.1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</vt:lpstr>
      <vt:lpstr>'02.1'!Área_de_impresión</vt:lpstr>
      <vt:lpstr>'02.1'!Títulos_a_imprimir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2019-10-07T19:58:32Z</cp:lastPrinted>
  <dcterms:created xsi:type="dcterms:W3CDTF">2016-10-26T15:26:32Z</dcterms:created>
  <dcterms:modified xsi:type="dcterms:W3CDTF">2019-10-07T19:58:34Z</dcterms:modified>
</cp:coreProperties>
</file>